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D5978D45-2551-40BC-9E88-14BA72D1FB2C}" xr6:coauthVersionLast="47" xr6:coauthVersionMax="47" xr10:uidLastSave="{00000000-0000-0000-0000-000000000000}"/>
  <bookViews>
    <workbookView xWindow="-110" yWindow="-110" windowWidth="19420" windowHeight="10420" tabRatio="711" firstSheet="1" activeTab="3" xr2:uid="{00000000-000D-0000-FFFF-FFFF00000000}"/>
  </bookViews>
  <sheets>
    <sheet name="Taches AF" sheetId="29" state="hidden" r:id="rId1"/>
    <sheet name="Résumé" sheetId="35" r:id="rId2"/>
    <sheet name="Detail personnel" sheetId="37" r:id="rId3"/>
    <sheet name="Compte Subv ASC" sheetId="27" r:id="rId4"/>
    <sheet name="Compte Budget AEP" sheetId="23" r:id="rId5"/>
    <sheet name="Grand Livre" sheetId="22" r:id="rId6"/>
    <sheet name="Banques" sheetId="3" state="hidden" r:id="rId7"/>
    <sheet name="OD" sheetId="5" state="hidden" r:id="rId8"/>
    <sheet name="Ventes" sheetId="1" state="hidden" r:id="rId9"/>
    <sheet name="Achats" sheetId="2" state="hidden" r:id="rId10"/>
    <sheet name="Caisse" sheetId="4" state="hidden" r:id="rId11"/>
    <sheet name="Bilan" sheetId="26" r:id="rId12"/>
    <sheet name="Plan" sheetId="14" r:id="rId13"/>
    <sheet name="Echéancier" sheetId="34" state="hidden" r:id="rId14"/>
    <sheet name="NOMS" sheetId="28" state="hidden" r:id="rId15"/>
    <sheet name="CALCUL" sheetId="36" state="hidden" r:id="rId16"/>
  </sheets>
  <definedNames>
    <definedName name="_xlnm._FilterDatabase" localSheetId="6" hidden="1">Banques!#REF!</definedName>
    <definedName name="_xlnm._FilterDatabase" localSheetId="4" hidden="1">'Compte Budget AEP'!#REF!</definedName>
    <definedName name="_xlnm._FilterDatabase" localSheetId="3" hidden="1">'Compte Subv ASC'!#REF!</definedName>
    <definedName name="_xlnm._FilterDatabase" localSheetId="5" hidden="1">'Grand Livre'!$A$1:$K$256</definedName>
  </definedNames>
  <calcPr calcId="191029"/>
  <pivotCaches>
    <pivotCache cacheId="6" r:id="rId17"/>
    <pivotCache cacheId="7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5" l="1"/>
  <c r="B18" i="35"/>
  <c r="B13" i="35"/>
  <c r="J294" i="22" l="1"/>
  <c r="J295" i="22"/>
  <c r="J296" i="22"/>
  <c r="J297" i="22"/>
  <c r="J298" i="22"/>
  <c r="J299" i="22"/>
  <c r="J300" i="22"/>
  <c r="J301" i="22"/>
  <c r="J302" i="22"/>
  <c r="J303" i="22"/>
  <c r="J304" i="22"/>
  <c r="J305" i="22"/>
  <c r="J306" i="22"/>
  <c r="J307" i="22"/>
  <c r="J308" i="22"/>
  <c r="J309" i="22"/>
  <c r="J310" i="22"/>
  <c r="J311" i="22"/>
  <c r="J312" i="22"/>
  <c r="J313" i="22"/>
  <c r="J314" i="22"/>
  <c r="J315" i="22"/>
  <c r="J316" i="22"/>
  <c r="J317" i="22"/>
  <c r="J318" i="22"/>
  <c r="J319" i="22"/>
  <c r="J320" i="22"/>
  <c r="J321" i="22"/>
  <c r="J322" i="22"/>
  <c r="J323" i="22"/>
  <c r="J324" i="22"/>
  <c r="J325" i="22"/>
  <c r="J326" i="22"/>
  <c r="J327" i="22"/>
  <c r="J328" i="22"/>
  <c r="J329" i="22"/>
  <c r="J330" i="22"/>
  <c r="J331" i="22"/>
  <c r="J332" i="22"/>
  <c r="J333" i="22"/>
  <c r="J334" i="22"/>
  <c r="J335" i="22"/>
  <c r="J336" i="22"/>
  <c r="J337" i="22"/>
  <c r="J338" i="22"/>
  <c r="J339" i="22"/>
  <c r="J340" i="22"/>
  <c r="J341" i="22"/>
  <c r="J342" i="22"/>
  <c r="J343" i="22"/>
  <c r="J344" i="22"/>
  <c r="J345" i="22"/>
  <c r="J346" i="22"/>
  <c r="J347" i="22"/>
  <c r="J348" i="22"/>
  <c r="J349" i="22"/>
  <c r="J350" i="22"/>
  <c r="J351" i="22"/>
  <c r="J352" i="22"/>
  <c r="J353" i="22"/>
  <c r="J354" i="22"/>
  <c r="J355" i="22"/>
  <c r="J356" i="22"/>
  <c r="J357" i="22"/>
  <c r="J358" i="22"/>
  <c r="J359" i="22"/>
  <c r="J360" i="22"/>
  <c r="J361" i="22"/>
  <c r="J362" i="22"/>
  <c r="J363" i="22"/>
  <c r="J364" i="22"/>
  <c r="J365" i="22"/>
  <c r="J366" i="22"/>
  <c r="J367" i="22"/>
  <c r="J368" i="22"/>
  <c r="J369" i="22"/>
  <c r="J370" i="22"/>
  <c r="J371" i="22"/>
  <c r="J372" i="22"/>
  <c r="J373" i="22"/>
  <c r="J374" i="22"/>
  <c r="J375" i="22"/>
  <c r="J376" i="22"/>
  <c r="J377" i="22"/>
  <c r="J378" i="22"/>
  <c r="J379" i="22"/>
  <c r="J380" i="22"/>
  <c r="J381" i="22"/>
  <c r="J382" i="22"/>
  <c r="J383" i="22"/>
  <c r="J384" i="22"/>
  <c r="J385" i="22"/>
  <c r="J386" i="22"/>
  <c r="J387" i="22"/>
  <c r="J388" i="22"/>
  <c r="J389" i="22"/>
  <c r="J390" i="22"/>
  <c r="J391" i="22"/>
  <c r="J392" i="22"/>
  <c r="J393" i="22"/>
  <c r="J394" i="22"/>
  <c r="J395" i="22"/>
  <c r="J396" i="22"/>
  <c r="J397" i="22"/>
  <c r="J398" i="22"/>
  <c r="J399" i="22"/>
  <c r="J400" i="22"/>
  <c r="J401" i="22"/>
  <c r="J402" i="22"/>
  <c r="J403" i="22"/>
  <c r="J404" i="22"/>
  <c r="J405" i="22"/>
  <c r="J406" i="22"/>
  <c r="J407" i="22"/>
  <c r="J408" i="22"/>
  <c r="J409" i="22"/>
  <c r="J410" i="22"/>
  <c r="J411" i="22"/>
  <c r="J412" i="22"/>
  <c r="J413" i="22"/>
  <c r="J414" i="22"/>
  <c r="J415" i="22"/>
  <c r="J416" i="22"/>
  <c r="J417" i="22"/>
  <c r="J418" i="22"/>
  <c r="J419" i="22"/>
  <c r="J420" i="22"/>
  <c r="J421" i="22"/>
  <c r="J422" i="22"/>
  <c r="J423" i="22"/>
  <c r="J424" i="22"/>
  <c r="J425" i="22"/>
  <c r="J426" i="22"/>
  <c r="J427" i="22"/>
  <c r="J428" i="22"/>
  <c r="J429" i="22"/>
  <c r="J430" i="22"/>
  <c r="J431" i="22"/>
  <c r="J432" i="22"/>
  <c r="J433" i="22"/>
  <c r="J434" i="22"/>
  <c r="J435" i="22"/>
  <c r="J436" i="22"/>
  <c r="J437" i="22"/>
  <c r="J438" i="22"/>
  <c r="J439" i="22"/>
  <c r="J440" i="22"/>
  <c r="J441" i="22"/>
  <c r="J442" i="22"/>
  <c r="J443" i="22"/>
  <c r="J444" i="22"/>
  <c r="J445" i="22"/>
  <c r="J446" i="22"/>
  <c r="J447" i="22"/>
  <c r="J448" i="22"/>
  <c r="J449" i="22"/>
  <c r="J450" i="22"/>
  <c r="J451" i="22"/>
  <c r="J452" i="22"/>
  <c r="J453" i="22"/>
  <c r="J454" i="22"/>
  <c r="J455" i="22"/>
  <c r="J456" i="22"/>
  <c r="J457" i="22"/>
  <c r="J458" i="22"/>
  <c r="J459" i="22"/>
  <c r="J460" i="22"/>
  <c r="J461" i="22"/>
  <c r="J462" i="22"/>
  <c r="J463" i="22"/>
  <c r="J464" i="22"/>
  <c r="J465" i="22"/>
  <c r="J466" i="22"/>
  <c r="J467" i="22"/>
  <c r="J468" i="22"/>
  <c r="J469" i="22"/>
  <c r="J470" i="22"/>
  <c r="J471" i="22"/>
  <c r="J472" i="22"/>
  <c r="J473" i="22"/>
  <c r="J474" i="22"/>
  <c r="J475" i="22"/>
  <c r="J476" i="22"/>
  <c r="J477" i="22"/>
  <c r="J478" i="22"/>
  <c r="J479" i="22"/>
  <c r="J480" i="22"/>
  <c r="J481" i="22"/>
  <c r="J482" i="22"/>
  <c r="J483" i="22"/>
  <c r="J484" i="22"/>
  <c r="J485" i="22"/>
  <c r="J486" i="22"/>
  <c r="J487" i="22"/>
  <c r="J488" i="22"/>
  <c r="J489" i="22"/>
  <c r="J490" i="22"/>
  <c r="J491" i="22"/>
  <c r="J492" i="22"/>
  <c r="J493" i="22"/>
  <c r="J494" i="22"/>
  <c r="J495" i="22"/>
  <c r="J496" i="22"/>
  <c r="J497" i="22"/>
  <c r="J498" i="22"/>
  <c r="J499" i="22"/>
  <c r="J500" i="22"/>
  <c r="J501" i="22"/>
  <c r="J502" i="22"/>
  <c r="J503" i="22"/>
  <c r="J504" i="22"/>
  <c r="J505" i="22"/>
  <c r="J506" i="22"/>
  <c r="J507" i="22"/>
  <c r="J508" i="22"/>
  <c r="J509" i="22"/>
  <c r="J510" i="22"/>
  <c r="J511" i="22"/>
  <c r="J512" i="22"/>
  <c r="J513" i="22"/>
  <c r="J514" i="22"/>
  <c r="J515" i="22"/>
  <c r="J516" i="22"/>
  <c r="J517" i="22"/>
  <c r="J518" i="22"/>
  <c r="J519" i="22"/>
  <c r="J520" i="22"/>
  <c r="J521" i="22"/>
  <c r="J522" i="22"/>
  <c r="J523" i="22"/>
  <c r="J524" i="22"/>
  <c r="J525" i="22"/>
  <c r="J526" i="22"/>
  <c r="J527" i="22"/>
  <c r="J528" i="22"/>
  <c r="J529" i="22"/>
  <c r="J530" i="22"/>
  <c r="J531" i="22"/>
  <c r="J532" i="22"/>
  <c r="J533" i="22"/>
  <c r="J534" i="22"/>
  <c r="J535" i="22"/>
  <c r="J536" i="22"/>
  <c r="J537" i="22"/>
  <c r="J538" i="22"/>
  <c r="J539" i="22"/>
  <c r="J540" i="22"/>
  <c r="J541" i="22"/>
  <c r="J542" i="22"/>
  <c r="J543" i="22"/>
  <c r="J544" i="22"/>
  <c r="J545" i="22"/>
  <c r="J546" i="22"/>
  <c r="J547" i="22"/>
  <c r="J548" i="22"/>
  <c r="J549" i="22"/>
  <c r="J550" i="22"/>
  <c r="J551" i="22"/>
  <c r="J552" i="22"/>
  <c r="J553" i="22"/>
  <c r="J554" i="22"/>
  <c r="J555" i="22"/>
  <c r="J556" i="22"/>
  <c r="J557" i="22"/>
  <c r="J558" i="22"/>
  <c r="J559" i="22"/>
  <c r="J560" i="22"/>
  <c r="J561" i="22"/>
  <c r="J562" i="22"/>
  <c r="J563" i="22"/>
  <c r="J564" i="22"/>
  <c r="J565" i="22"/>
  <c r="J566" i="22"/>
  <c r="J567" i="22"/>
  <c r="J568" i="22"/>
  <c r="J569" i="22"/>
  <c r="J570" i="22"/>
  <c r="J571" i="22"/>
  <c r="J572" i="22"/>
  <c r="J573" i="22"/>
  <c r="J574" i="22"/>
  <c r="J575" i="22"/>
  <c r="J576" i="22"/>
  <c r="J577" i="22"/>
  <c r="J578" i="22"/>
  <c r="J579" i="22"/>
  <c r="J580" i="22"/>
  <c r="J581" i="22"/>
  <c r="J582" i="22"/>
  <c r="J583" i="22"/>
  <c r="J584" i="22"/>
  <c r="J585" i="22"/>
  <c r="J586" i="22"/>
  <c r="J587" i="22"/>
  <c r="J588" i="22"/>
  <c r="J589" i="22"/>
  <c r="J590" i="22"/>
  <c r="J591" i="22"/>
  <c r="J592" i="22"/>
  <c r="J593" i="22"/>
  <c r="J594" i="22"/>
  <c r="J595" i="22"/>
  <c r="J596" i="22"/>
  <c r="J597" i="22"/>
  <c r="J598" i="22"/>
  <c r="J599" i="22"/>
  <c r="J600" i="22"/>
  <c r="J601" i="22"/>
  <c r="J602" i="22"/>
  <c r="J603" i="22"/>
  <c r="J604" i="22"/>
  <c r="J605" i="22"/>
  <c r="J606" i="22"/>
  <c r="J607" i="22"/>
  <c r="J608" i="22"/>
  <c r="J609" i="22"/>
  <c r="J610" i="22"/>
  <c r="J611" i="22"/>
  <c r="J612" i="22"/>
  <c r="J613" i="22"/>
  <c r="J614" i="22"/>
  <c r="J615" i="22"/>
  <c r="J616" i="22"/>
  <c r="J617" i="22"/>
  <c r="J618" i="22"/>
  <c r="J619" i="22"/>
  <c r="J620" i="22"/>
  <c r="J621" i="22"/>
  <c r="J622" i="22"/>
  <c r="J623" i="22"/>
  <c r="J624" i="22"/>
  <c r="J625" i="22"/>
  <c r="J626" i="22"/>
  <c r="J627" i="22"/>
  <c r="J628" i="22"/>
  <c r="J629" i="22"/>
  <c r="J630" i="22"/>
  <c r="J631" i="22"/>
  <c r="J632" i="22"/>
  <c r="J633" i="22"/>
  <c r="J634" i="22"/>
  <c r="J635" i="22"/>
  <c r="J636" i="22"/>
  <c r="J637" i="22"/>
  <c r="J638" i="22"/>
  <c r="J639" i="22"/>
  <c r="J640" i="22"/>
  <c r="J641" i="22"/>
  <c r="J642" i="22"/>
  <c r="J643" i="22"/>
  <c r="J644" i="22"/>
  <c r="J645" i="22"/>
  <c r="J646" i="22"/>
  <c r="J647" i="22"/>
  <c r="J648" i="22"/>
  <c r="J649" i="22"/>
  <c r="J650" i="22"/>
  <c r="J651" i="22"/>
  <c r="J652" i="22"/>
  <c r="J653" i="22"/>
  <c r="J654" i="22"/>
  <c r="J655" i="22"/>
  <c r="J656" i="22"/>
  <c r="J657" i="22"/>
  <c r="J658" i="22"/>
  <c r="J659" i="22"/>
  <c r="J660" i="22"/>
  <c r="J661" i="22"/>
  <c r="J662" i="22"/>
  <c r="J663" i="22"/>
  <c r="J664" i="22"/>
  <c r="J665" i="22"/>
  <c r="J666" i="22"/>
  <c r="J667" i="22"/>
  <c r="J668" i="22"/>
  <c r="J669" i="22"/>
  <c r="J670" i="22"/>
  <c r="J671" i="22"/>
  <c r="J672" i="22"/>
  <c r="J673" i="22"/>
  <c r="J674" i="22"/>
  <c r="J675" i="22"/>
  <c r="J676" i="22"/>
  <c r="J677" i="22"/>
  <c r="J678" i="22"/>
  <c r="J679" i="22"/>
  <c r="J680" i="22"/>
  <c r="J681" i="22"/>
  <c r="J682" i="22"/>
  <c r="J683" i="22"/>
  <c r="J684" i="22"/>
  <c r="J685" i="22"/>
  <c r="J686" i="22"/>
  <c r="J687" i="22"/>
  <c r="J688" i="22"/>
  <c r="J689" i="22"/>
  <c r="J690" i="22"/>
  <c r="J691" i="22"/>
  <c r="J692" i="22"/>
  <c r="J693" i="22"/>
  <c r="J694" i="22"/>
  <c r="J695" i="22"/>
  <c r="J696" i="22"/>
  <c r="J697" i="22"/>
  <c r="J698" i="22"/>
  <c r="J699" i="22"/>
  <c r="J700" i="22"/>
  <c r="J701" i="22"/>
  <c r="J702" i="22"/>
  <c r="J703" i="22"/>
  <c r="J704" i="22"/>
  <c r="J705" i="22"/>
  <c r="J706" i="22"/>
  <c r="J707" i="22"/>
  <c r="J708" i="22"/>
  <c r="J709" i="22"/>
  <c r="J710" i="22"/>
  <c r="J711" i="22"/>
  <c r="J712" i="22"/>
  <c r="J713" i="22"/>
  <c r="J714" i="22"/>
  <c r="J715" i="22"/>
  <c r="J716" i="22"/>
  <c r="J717" i="22"/>
  <c r="J718" i="22"/>
  <c r="J719" i="22"/>
  <c r="J720" i="22"/>
  <c r="J721" i="22"/>
  <c r="J722" i="22"/>
  <c r="J723" i="22"/>
  <c r="J724" i="22"/>
  <c r="J725" i="22"/>
  <c r="J726" i="22"/>
  <c r="J727" i="22"/>
  <c r="J728" i="22"/>
  <c r="J729" i="22"/>
  <c r="J730" i="22"/>
  <c r="J731" i="22"/>
  <c r="J732" i="22"/>
  <c r="J733" i="22"/>
  <c r="J734" i="22"/>
  <c r="J735" i="22"/>
  <c r="J736" i="22"/>
  <c r="J737" i="22"/>
  <c r="J738" i="22"/>
  <c r="J739" i="22"/>
  <c r="J740" i="22"/>
  <c r="J741" i="22"/>
  <c r="J742" i="22"/>
  <c r="J743" i="22"/>
  <c r="J744" i="22"/>
  <c r="J745" i="22"/>
  <c r="J746" i="22"/>
  <c r="J747" i="22"/>
  <c r="J748" i="22"/>
  <c r="J749" i="22"/>
  <c r="J750" i="22"/>
  <c r="J751" i="22"/>
  <c r="J752" i="22"/>
  <c r="J753" i="22"/>
  <c r="J289" i="22"/>
  <c r="J290" i="22"/>
  <c r="J291" i="22"/>
  <c r="J292" i="22"/>
  <c r="J293" i="22"/>
  <c r="B36" i="35" l="1"/>
  <c r="J104" i="22" l="1"/>
  <c r="J103" i="22"/>
  <c r="J102" i="22"/>
  <c r="J101" i="22"/>
  <c r="J100" i="22"/>
  <c r="J99" i="22"/>
  <c r="J288" i="22"/>
  <c r="J287" i="22"/>
  <c r="J286" i="22"/>
  <c r="J285" i="22"/>
  <c r="J284" i="22"/>
  <c r="J283" i="22"/>
  <c r="J282" i="22"/>
  <c r="J281" i="22"/>
  <c r="J280" i="22"/>
  <c r="J279" i="22"/>
  <c r="J278" i="22"/>
  <c r="J277" i="22"/>
  <c r="J276" i="22"/>
  <c r="J275" i="22"/>
  <c r="J274" i="22"/>
  <c r="J273" i="22"/>
  <c r="J272" i="22"/>
  <c r="J271" i="22"/>
  <c r="J270" i="22"/>
  <c r="J269" i="22"/>
  <c r="J268" i="22"/>
  <c r="J267" i="22"/>
  <c r="J266" i="22"/>
  <c r="J265" i="22"/>
  <c r="J264" i="22"/>
  <c r="J263" i="22"/>
  <c r="J262" i="22"/>
  <c r="J261" i="22"/>
  <c r="J260" i="22"/>
  <c r="J259" i="22"/>
  <c r="J258" i="22"/>
  <c r="J257" i="22"/>
  <c r="J188" i="22"/>
  <c r="J187" i="22"/>
  <c r="J186" i="22"/>
  <c r="J185" i="22"/>
  <c r="J184" i="22"/>
  <c r="J183" i="22"/>
  <c r="J79" i="22" l="1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9" i="22"/>
  <c r="J190" i="22"/>
  <c r="J191" i="22"/>
  <c r="J192" i="22"/>
  <c r="J193" i="22"/>
  <c r="J194" i="22"/>
  <c r="J195" i="22"/>
  <c r="J196" i="22"/>
  <c r="J197" i="22"/>
  <c r="J198" i="22"/>
  <c r="J199" i="22"/>
  <c r="J200" i="22"/>
  <c r="J201" i="22"/>
  <c r="J202" i="22"/>
  <c r="J203" i="22"/>
  <c r="J204" i="22"/>
  <c r="J205" i="22"/>
  <c r="J206" i="22"/>
  <c r="J207" i="22"/>
  <c r="J208" i="22"/>
  <c r="J209" i="22"/>
  <c r="J210" i="22"/>
  <c r="J211" i="22"/>
  <c r="J212" i="22"/>
  <c r="J213" i="22"/>
  <c r="J214" i="22"/>
  <c r="J215" i="22"/>
  <c r="J216" i="22"/>
  <c r="J217" i="22"/>
  <c r="J218" i="22"/>
  <c r="J219" i="22"/>
  <c r="J220" i="22"/>
  <c r="J221" i="22"/>
  <c r="J222" i="22"/>
  <c r="J223" i="22"/>
  <c r="J224" i="22"/>
  <c r="J225" i="22"/>
  <c r="J226" i="22"/>
  <c r="J227" i="22"/>
  <c r="J228" i="22"/>
  <c r="J229" i="22"/>
  <c r="J230" i="22"/>
  <c r="J231" i="22"/>
  <c r="J232" i="22"/>
  <c r="J233" i="22"/>
  <c r="J234" i="22"/>
  <c r="J235" i="22"/>
  <c r="J236" i="22"/>
  <c r="J237" i="22"/>
  <c r="J238" i="22"/>
  <c r="J239" i="22"/>
  <c r="J240" i="22"/>
  <c r="J241" i="22"/>
  <c r="J242" i="22"/>
  <c r="J243" i="22"/>
  <c r="J244" i="22"/>
  <c r="J245" i="22"/>
  <c r="J246" i="22"/>
  <c r="J247" i="22"/>
  <c r="J248" i="22"/>
  <c r="J249" i="22"/>
  <c r="J250" i="22"/>
  <c r="J251" i="22"/>
  <c r="J252" i="22"/>
  <c r="J253" i="22"/>
  <c r="J254" i="22"/>
  <c r="J255" i="22"/>
  <c r="J256" i="22"/>
  <c r="B4" i="35"/>
  <c r="B10" i="35"/>
  <c r="B6" i="35"/>
  <c r="B31" i="35" l="1"/>
  <c r="B33" i="35" s="1"/>
  <c r="B11" i="35"/>
  <c r="I13" i="27"/>
  <c r="I14" i="27" s="1"/>
  <c r="I15" i="27" s="1"/>
  <c r="I16" i="27" s="1"/>
  <c r="I17" i="27" s="1"/>
  <c r="I18" i="27" s="1"/>
  <c r="I19" i="27" s="1"/>
  <c r="I20" i="27" s="1"/>
  <c r="I21" i="27" s="1"/>
  <c r="I22" i="27" s="1"/>
  <c r="I23" i="27" s="1"/>
  <c r="I24" i="27" s="1"/>
  <c r="I25" i="27" s="1"/>
  <c r="I26" i="27" s="1"/>
  <c r="I27" i="27" s="1"/>
  <c r="I28" i="27" s="1"/>
  <c r="I29" i="27" s="1"/>
  <c r="I30" i="27" s="1"/>
  <c r="I31" i="27" s="1"/>
  <c r="I32" i="27" s="1"/>
  <c r="I33" i="27" s="1"/>
  <c r="I34" i="27" s="1"/>
  <c r="I35" i="27" s="1"/>
  <c r="I36" i="27" s="1"/>
  <c r="I37" i="27" s="1"/>
  <c r="I38" i="27" s="1"/>
  <c r="I39" i="27" s="1"/>
  <c r="I40" i="27" s="1"/>
  <c r="I41" i="27" s="1"/>
  <c r="I42" i="27" s="1"/>
  <c r="I43" i="27" s="1"/>
  <c r="I44" i="27" s="1"/>
  <c r="I45" i="27" s="1"/>
  <c r="I46" i="27" s="1"/>
  <c r="I47" i="27" s="1"/>
  <c r="I48" i="27" s="1"/>
  <c r="I49" i="27" s="1"/>
  <c r="I50" i="27" s="1"/>
  <c r="I51" i="27" s="1"/>
  <c r="I52" i="27" s="1"/>
  <c r="I53" i="27" s="1"/>
  <c r="I54" i="27" s="1"/>
  <c r="I55" i="27" s="1"/>
  <c r="I56" i="27" s="1"/>
  <c r="I57" i="27" s="1"/>
  <c r="I58" i="27" s="1"/>
  <c r="I59" i="27" s="1"/>
  <c r="I60" i="27" s="1"/>
  <c r="I61" i="27" s="1"/>
  <c r="I62" i="27" s="1"/>
  <c r="I63" i="27" s="1"/>
  <c r="I64" i="27" s="1"/>
  <c r="I65" i="27" s="1"/>
  <c r="I66" i="27" s="1"/>
  <c r="I67" i="27" s="1"/>
  <c r="I68" i="27" s="1"/>
  <c r="I69" i="27" s="1"/>
  <c r="I70" i="27" s="1"/>
  <c r="I71" i="27" s="1"/>
  <c r="I72" i="27" s="1"/>
  <c r="I73" i="27" s="1"/>
  <c r="I74" i="27" s="1"/>
  <c r="I75" i="27" s="1"/>
  <c r="I76" i="27" s="1"/>
  <c r="I77" i="27" s="1"/>
  <c r="I78" i="27" s="1"/>
  <c r="I79" i="27" s="1"/>
  <c r="I80" i="27" s="1"/>
  <c r="I81" i="27" s="1"/>
  <c r="I82" i="27" s="1"/>
  <c r="I83" i="27" s="1"/>
  <c r="I84" i="27" s="1"/>
  <c r="I85" i="27" s="1"/>
  <c r="I86" i="27" s="1"/>
  <c r="I87" i="27" s="1"/>
  <c r="I88" i="27" s="1"/>
  <c r="I89" i="27" s="1"/>
  <c r="I90" i="27" s="1"/>
  <c r="I91" i="27" s="1"/>
  <c r="I92" i="27" s="1"/>
  <c r="I93" i="27" s="1"/>
  <c r="I94" i="27" s="1"/>
  <c r="I95" i="27" s="1"/>
  <c r="I96" i="27" s="1"/>
  <c r="I97" i="27" s="1"/>
  <c r="I98" i="27" s="1"/>
  <c r="I99" i="27" s="1"/>
  <c r="I100" i="27" s="1"/>
  <c r="I101" i="27" s="1"/>
  <c r="I102" i="27" s="1"/>
  <c r="I103" i="27" s="1"/>
  <c r="I104" i="27" s="1"/>
  <c r="I105" i="27" s="1"/>
  <c r="I106" i="27" s="1"/>
  <c r="I107" i="27" s="1"/>
  <c r="I108" i="27" s="1"/>
  <c r="I109" i="27" s="1"/>
  <c r="I110" i="27" s="1"/>
  <c r="I111" i="27" s="1"/>
  <c r="I112" i="27" s="1"/>
  <c r="I113" i="27" s="1"/>
  <c r="I114" i="27" s="1"/>
  <c r="I115" i="27" s="1"/>
  <c r="I116" i="27" s="1"/>
  <c r="I117" i="27" s="1"/>
  <c r="I118" i="27" s="1"/>
  <c r="I119" i="27" s="1"/>
  <c r="I120" i="27" s="1"/>
  <c r="I121" i="27" s="1"/>
  <c r="I122" i="27" s="1"/>
  <c r="I123" i="27" s="1"/>
  <c r="I124" i="27" s="1"/>
  <c r="I125" i="27" s="1"/>
  <c r="I126" i="27" s="1"/>
  <c r="I127" i="27" s="1"/>
  <c r="I128" i="27" s="1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2" i="22"/>
  <c r="I2" i="27"/>
  <c r="I3" i="27" s="1"/>
  <c r="I4" i="27" s="1"/>
  <c r="I5" i="27" s="1"/>
  <c r="I6" i="27" s="1"/>
  <c r="I7" i="27" s="1"/>
  <c r="I8" i="27" s="1"/>
  <c r="I9" i="27" s="1"/>
  <c r="I10" i="27" s="1"/>
  <c r="I11" i="27" s="1"/>
  <c r="I12" i="27" s="1"/>
  <c r="N104" i="3"/>
  <c r="B40" i="35" l="1"/>
  <c r="W2" i="1"/>
  <c r="N19" i="1"/>
  <c r="N16" i="1"/>
  <c r="N13" i="1"/>
  <c r="N10" i="1"/>
  <c r="N7" i="1"/>
  <c r="N4" i="1"/>
  <c r="N1" i="1"/>
  <c r="V4" i="1"/>
  <c r="V3" i="1" s="1"/>
  <c r="I2" i="23"/>
  <c r="I3" i="23" s="1"/>
  <c r="I4" i="23" s="1"/>
  <c r="I5" i="23" s="1"/>
  <c r="I6" i="23" s="1"/>
  <c r="I7" i="23" s="1"/>
  <c r="I8" i="23" s="1"/>
  <c r="I9" i="23" l="1"/>
  <c r="I10" i="23" s="1"/>
  <c r="I11" i="23" s="1"/>
  <c r="I12" i="23" s="1"/>
  <c r="I13" i="23" s="1"/>
  <c r="I14" i="23" s="1"/>
  <c r="I15" i="23" s="1"/>
  <c r="I16" i="23" s="1"/>
  <c r="I17" i="23" s="1"/>
  <c r="I18" i="23" s="1"/>
  <c r="I19" i="23" s="1"/>
  <c r="I20" i="23" s="1"/>
  <c r="I21" i="23" s="1"/>
  <c r="I22" i="23" s="1"/>
  <c r="I23" i="23" s="1"/>
  <c r="I24" i="23" s="1"/>
  <c r="I25" i="23" s="1"/>
  <c r="I26" i="23" s="1"/>
  <c r="I27" i="23" s="1"/>
  <c r="I28" i="23" s="1"/>
  <c r="I29" i="23" s="1"/>
  <c r="I30" i="23" s="1"/>
  <c r="I31" i="23" s="1"/>
  <c r="I32" i="23" s="1"/>
  <c r="I33" i="23" s="1"/>
  <c r="I34" i="23" s="1"/>
  <c r="I35" i="23" s="1"/>
  <c r="I36" i="23" s="1"/>
  <c r="I37" i="23" s="1"/>
  <c r="I38" i="23" s="1"/>
  <c r="I39" i="23" s="1"/>
  <c r="I40" i="23" s="1"/>
  <c r="I41" i="23" s="1"/>
  <c r="I42" i="23" s="1"/>
  <c r="I43" i="23" s="1"/>
  <c r="I44" i="23" s="1"/>
  <c r="I45" i="23" s="1"/>
  <c r="I46" i="23" s="1"/>
  <c r="I47" i="23" s="1"/>
  <c r="I48" i="23" s="1"/>
  <c r="I49" i="23" s="1"/>
  <c r="I50" i="23" s="1"/>
  <c r="I51" i="23" s="1"/>
  <c r="I52" i="23" s="1"/>
  <c r="I53" i="23" s="1"/>
  <c r="I54" i="23" s="1"/>
  <c r="I55" i="23" s="1"/>
  <c r="I56" i="23" s="1"/>
  <c r="I57" i="23" s="1"/>
  <c r="I58" i="23" s="1"/>
  <c r="I59" i="23" s="1"/>
  <c r="I60" i="23" s="1"/>
  <c r="I61" i="23" s="1"/>
  <c r="I62" i="23" s="1"/>
  <c r="I63" i="23" s="1"/>
  <c r="I64" i="23" s="1"/>
  <c r="I65" i="23" s="1"/>
  <c r="I66" i="23" s="1"/>
  <c r="I67" i="23" s="1"/>
  <c r="I68" i="23" s="1"/>
  <c r="I69" i="23" s="1"/>
  <c r="I70" i="23" s="1"/>
  <c r="I71" i="23" s="1"/>
  <c r="I72" i="23" s="1"/>
  <c r="I73" i="23" s="1"/>
  <c r="I74" i="23" s="1"/>
  <c r="I75" i="23" s="1"/>
  <c r="I76" i="23" s="1"/>
  <c r="I77" i="23" s="1"/>
  <c r="I78" i="23" s="1"/>
  <c r="I79" i="23" s="1"/>
  <c r="I80" i="23" s="1"/>
  <c r="I81" i="23" s="1"/>
  <c r="I82" i="23" s="1"/>
  <c r="I83" i="23" s="1"/>
  <c r="I84" i="23" s="1"/>
  <c r="I85" i="23" s="1"/>
  <c r="I86" i="23" s="1"/>
  <c r="I87" i="23" s="1"/>
  <c r="I88" i="23" s="1"/>
  <c r="I89" i="23" s="1"/>
  <c r="I90" i="23" s="1"/>
  <c r="I91" i="23" s="1"/>
  <c r="I92" i="23" s="1"/>
  <c r="I93" i="23" s="1"/>
  <c r="I94" i="23" s="1"/>
  <c r="I95" i="23" s="1"/>
  <c r="I96" i="23" s="1"/>
  <c r="I97" i="23" s="1"/>
  <c r="I98" i="23" s="1"/>
  <c r="I99" i="23" s="1"/>
  <c r="I100" i="23" s="1"/>
  <c r="I101" i="23" s="1"/>
  <c r="I102" i="23" s="1"/>
  <c r="I103" i="23" s="1"/>
  <c r="I104" i="23" s="1"/>
  <c r="I105" i="23" s="1"/>
  <c r="I106" i="23" s="1"/>
  <c r="I107" i="23" s="1"/>
  <c r="I108" i="23" s="1"/>
  <c r="I109" i="23" s="1"/>
  <c r="I110" i="23" s="1"/>
  <c r="I111" i="23" s="1"/>
  <c r="I112" i="23" s="1"/>
  <c r="I113" i="23" s="1"/>
  <c r="I114" i="23" s="1"/>
  <c r="I115" i="23" s="1"/>
  <c r="I116" i="23" s="1"/>
  <c r="I117" i="23" s="1"/>
  <c r="I118" i="23" s="1"/>
  <c r="I119" i="23" s="1"/>
  <c r="I120" i="23" s="1"/>
  <c r="I121" i="23" s="1"/>
  <c r="I122" i="23" s="1"/>
  <c r="I123" i="23" s="1"/>
  <c r="I124" i="23" s="1"/>
  <c r="I125" i="23" s="1"/>
  <c r="I126" i="23" s="1"/>
  <c r="I127" i="23" s="1"/>
  <c r="I128" i="23" s="1"/>
  <c r="L8" i="23"/>
  <c r="H96" i="2"/>
  <c r="G96" i="2"/>
  <c r="J26" i="1"/>
  <c r="G26" i="1"/>
  <c r="S19" i="1"/>
  <c r="R20" i="1" s="1"/>
  <c r="Q19" i="1"/>
  <c r="Q20" i="1" s="1"/>
  <c r="P19" i="1"/>
  <c r="P20" i="1" s="1"/>
  <c r="O19" i="1"/>
  <c r="L19" i="1"/>
  <c r="L20" i="1" s="1"/>
  <c r="S16" i="1"/>
  <c r="R17" i="1" s="1"/>
  <c r="Q16" i="1"/>
  <c r="Q17" i="1" s="1"/>
  <c r="P16" i="1"/>
  <c r="P17" i="1" s="1"/>
  <c r="O16" i="1"/>
  <c r="L16" i="1"/>
  <c r="L17" i="1" s="1"/>
  <c r="S13" i="1"/>
  <c r="R14" i="1" s="1"/>
  <c r="Q13" i="1"/>
  <c r="Q14" i="1" s="1"/>
  <c r="P13" i="1"/>
  <c r="P14" i="1" s="1"/>
  <c r="O13" i="1"/>
  <c r="L13" i="1"/>
  <c r="L14" i="1" s="1"/>
  <c r="S10" i="1"/>
  <c r="R11" i="1" s="1"/>
  <c r="Q10" i="1"/>
  <c r="Q11" i="1" s="1"/>
  <c r="P10" i="1"/>
  <c r="P11" i="1" s="1"/>
  <c r="O10" i="1"/>
  <c r="L10" i="1"/>
  <c r="L11" i="1" s="1"/>
  <c r="S7" i="1"/>
  <c r="R8" i="1" s="1"/>
  <c r="Q7" i="1"/>
  <c r="Q8" i="1" s="1"/>
  <c r="P7" i="1"/>
  <c r="P8" i="1" s="1"/>
  <c r="O7" i="1"/>
  <c r="L7" i="1"/>
  <c r="L8" i="1" s="1"/>
  <c r="S4" i="1"/>
  <c r="R5" i="1" s="1"/>
  <c r="Q4" i="1"/>
  <c r="Q5" i="1" s="1"/>
  <c r="P4" i="1"/>
  <c r="P5" i="1" s="1"/>
  <c r="O4" i="1"/>
  <c r="L4" i="1"/>
  <c r="L5" i="1" s="1"/>
  <c r="S1" i="1"/>
  <c r="R2" i="1" s="1"/>
  <c r="Q1" i="1"/>
  <c r="Q2" i="1" s="1"/>
  <c r="P1" i="1"/>
  <c r="P2" i="1" s="1"/>
  <c r="O1" i="1"/>
  <c r="L1" i="1"/>
  <c r="L2" i="1" s="1"/>
  <c r="H308" i="5"/>
  <c r="G308" i="5"/>
  <c r="H26" i="1" l="1"/>
  <c r="H30" i="4" l="1"/>
  <c r="G30" i="4"/>
  <c r="H192" i="3"/>
  <c r="G192" i="3"/>
  <c r="H43" i="4" l="1"/>
  <c r="G43" i="4"/>
  <c r="I38" i="4"/>
  <c r="I43" i="4" l="1"/>
  <c r="I39" i="4"/>
  <c r="I40" i="4" s="1"/>
  <c r="I41" i="4" s="1"/>
  <c r="H209" i="3" l="1"/>
  <c r="G209" i="3" l="1"/>
  <c r="I1" i="4" l="1"/>
  <c r="I2" i="4" s="1"/>
  <c r="I30" i="4" l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19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
</t>
        </r>
      </text>
    </comment>
    <comment ref="F206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TAB
</t>
        </r>
      </text>
    </comment>
    <comment ref="F20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RBT POCH</t>
        </r>
      </text>
    </comment>
  </commentList>
</comments>
</file>

<file path=xl/sharedStrings.xml><?xml version="1.0" encoding="utf-8"?>
<sst xmlns="http://schemas.openxmlformats.org/spreadsheetml/2006/main" count="1591" uniqueCount="415">
  <si>
    <t>F</t>
  </si>
  <si>
    <t xml:space="preserve"> </t>
  </si>
  <si>
    <t>401DIV</t>
  </si>
  <si>
    <t>*</t>
  </si>
  <si>
    <t>Solde</t>
  </si>
  <si>
    <t>Date opérat.</t>
  </si>
  <si>
    <t>Compte</t>
  </si>
  <si>
    <t>Rèf</t>
  </si>
  <si>
    <t>B N P   S. C. I.</t>
  </si>
  <si>
    <t>Débit</t>
  </si>
  <si>
    <t>Crédit</t>
  </si>
  <si>
    <t>N°</t>
  </si>
  <si>
    <t>NOM</t>
  </si>
  <si>
    <t>CAPITAL SOCIAL</t>
  </si>
  <si>
    <t>PETIT OUTILLAGE</t>
  </si>
  <si>
    <t>RESERVE LEGALE</t>
  </si>
  <si>
    <t>FOURNITURES DE BUREAU</t>
  </si>
  <si>
    <t>AUTRES RESERVES</t>
  </si>
  <si>
    <t>ENTRETIEN</t>
  </si>
  <si>
    <t>REPORT A NOUVEAU</t>
  </si>
  <si>
    <t>CHARGES COLLECTIVES</t>
  </si>
  <si>
    <t>RESULTAT DE L'EXERCICE</t>
  </si>
  <si>
    <t>ASSURANCES</t>
  </si>
  <si>
    <t>DOCUMENTATION GENERALE</t>
  </si>
  <si>
    <t>HONORAIRES DIVERS</t>
  </si>
  <si>
    <t>FRAIS ACTES ET CONTENTIEUX</t>
  </si>
  <si>
    <t>HONORAIRES DE GESTION</t>
  </si>
  <si>
    <t>PUBLICITE</t>
  </si>
  <si>
    <t>FRAIS DE VOITURE</t>
  </si>
  <si>
    <t>VOYAGE ET DEPLACEMENT</t>
  </si>
  <si>
    <t>TERRAIN</t>
  </si>
  <si>
    <t>MISSIONS RECEPTIONS</t>
  </si>
  <si>
    <t>CONSTRUCTION</t>
  </si>
  <si>
    <t>P.T.T. ET TIMBRES</t>
  </si>
  <si>
    <t>SERVICES BANCAIRES</t>
  </si>
  <si>
    <t>AUTRES IMPOTS ET TAXES</t>
  </si>
  <si>
    <t>MATERIEL ET OUTILLAGE</t>
  </si>
  <si>
    <t>IMPOT FORFAITAIRE SOCIETE</t>
  </si>
  <si>
    <t>AGENCEMENTS INSTALLATION</t>
  </si>
  <si>
    <t>TAXE FONCIERE</t>
  </si>
  <si>
    <t>MATERIEL DE TRANSPORT</t>
  </si>
  <si>
    <t>DROITS ENREG. ET TIMBRES</t>
  </si>
  <si>
    <t>MATERIEL DE BUREAU</t>
  </si>
  <si>
    <t>TAXE SUR BUREAUX</t>
  </si>
  <si>
    <t>TAXES DIVERSES</t>
  </si>
  <si>
    <t>PERTES S/CREANCES IRRECOU.</t>
  </si>
  <si>
    <t>CHARGES DIVERSES</t>
  </si>
  <si>
    <t>INTERETS D'EMPRUNTS</t>
  </si>
  <si>
    <t>INTERETS CPTES COURANTS</t>
  </si>
  <si>
    <t>INTERETS BANCAIRES</t>
  </si>
  <si>
    <t>INTERETS DES AUTRES DETTES</t>
  </si>
  <si>
    <t>DEPOT DE GARANTIE PAYE</t>
  </si>
  <si>
    <t>ECART DE CONVERSION</t>
  </si>
  <si>
    <t>AMORT. CONSTRUCTION</t>
  </si>
  <si>
    <t>CHARGES S/EXERCICE ANTERIEUR</t>
  </si>
  <si>
    <t>AMORT. AGENCEMENTS INSTALLAT.</t>
  </si>
  <si>
    <t>DOTATIONS AMORTISSEMENTS</t>
  </si>
  <si>
    <t>AMORT. MATERIEL DE TRANSPORT</t>
  </si>
  <si>
    <t>DOT.PROV.P/DEP.ACTIFS CIRCUL.</t>
  </si>
  <si>
    <t>AMORT. MATERIEL DE BUREAU</t>
  </si>
  <si>
    <t>IMPOT SOCIETE</t>
  </si>
  <si>
    <t>FOURNISSEURS EFFET A PAYER</t>
  </si>
  <si>
    <t>706000</t>
  </si>
  <si>
    <t>LOYERS</t>
  </si>
  <si>
    <t>FOURNISSEURS CHARGES A PAYER</t>
  </si>
  <si>
    <t>706100</t>
  </si>
  <si>
    <t>LOYERS S/REGUL DEPOT</t>
  </si>
  <si>
    <t>FOURNISSEURS DEBITEURS</t>
  </si>
  <si>
    <t>CLIENTS DIVERS</t>
  </si>
  <si>
    <t>PRESTATIONS DIVERSES</t>
  </si>
  <si>
    <t>AVANCES S/CHARGES RECUES</t>
  </si>
  <si>
    <t>708050</t>
  </si>
  <si>
    <t>AVANCES S/CHARGES COLLECTIVES</t>
  </si>
  <si>
    <t>CHARGES LOCATIVES</t>
  </si>
  <si>
    <t>REGUL S/CHARGES COLLECTIVES</t>
  </si>
  <si>
    <t>CLIENTS DOUTEUX</t>
  </si>
  <si>
    <t>CLIENTS CREDITEURS</t>
  </si>
  <si>
    <t>758000</t>
  </si>
  <si>
    <t>PRODUITS DIVERS</t>
  </si>
  <si>
    <t>IMPOTS SUR BENEFICES</t>
  </si>
  <si>
    <t>764000</t>
  </si>
  <si>
    <t>REVENUS TITRES PLACEMENT</t>
  </si>
  <si>
    <t>IMPOTS S/BENEF. 10%</t>
  </si>
  <si>
    <t>AUTRE PRODUITS FINANCIERS</t>
  </si>
  <si>
    <t>TVA A DECAISSER</t>
  </si>
  <si>
    <t>771800</t>
  </si>
  <si>
    <t>AUTRES PRDTS EXCEP.S/OP.GEST.</t>
  </si>
  <si>
    <t>TVA DEDUCTIBLE</t>
  </si>
  <si>
    <t>772000</t>
  </si>
  <si>
    <t>PRDTS EXCEPT.S/EXERC.ANTERIEUR</t>
  </si>
  <si>
    <t>TVA DEDUC. NON REGLEE</t>
  </si>
  <si>
    <t>781700</t>
  </si>
  <si>
    <t>REP/PROV.DEPR.ACTIFS CIRCUL.</t>
  </si>
  <si>
    <t>TVA COLLECTEE 19.60%</t>
  </si>
  <si>
    <t>T.V.A. COLLECTEE 20.60%</t>
  </si>
  <si>
    <t>840000</t>
  </si>
  <si>
    <t>SOLDE D'EXPLOITATION</t>
  </si>
  <si>
    <t>T.V.A. COLLECTEE REGUL.</t>
  </si>
  <si>
    <t>880000</t>
  </si>
  <si>
    <t>RESULTAT ATTENTE AFFECT.</t>
  </si>
  <si>
    <t>TVA DEBIT. S/FIN EXERCICE</t>
  </si>
  <si>
    <t>ETAT CHARGES A PAYER</t>
  </si>
  <si>
    <t>ETAT, PRODUITS A RECEVOIR</t>
  </si>
  <si>
    <t>CPTE COURANT LASSALLE YOHAN</t>
  </si>
  <si>
    <t>DEBIT. ET CREDIT. DIVERS</t>
  </si>
  <si>
    <t>DEB. CRED. CHARGES A PAYER</t>
  </si>
  <si>
    <t>COMPTE D'ATTENTE</t>
  </si>
  <si>
    <t>CHARGES PAYEES D'AVANCE</t>
  </si>
  <si>
    <t>PRDTS CONSTATES D'AVANCE</t>
  </si>
  <si>
    <t>PROV.P/DEP.CPTES CLIENTS</t>
  </si>
  <si>
    <t>AUTRES VALEURS DE PLACEMENT</t>
  </si>
  <si>
    <t>INTERETS COURUS</t>
  </si>
  <si>
    <t>CAISSE</t>
  </si>
  <si>
    <t>VIREMENTS INTERNES</t>
  </si>
  <si>
    <t>00</t>
  </si>
  <si>
    <t>DIVERS ACHATS</t>
  </si>
  <si>
    <t>01</t>
  </si>
  <si>
    <t>REPARATIONS</t>
  </si>
  <si>
    <t>02</t>
  </si>
  <si>
    <t>AMENAGEMENTS</t>
  </si>
  <si>
    <t>03</t>
  </si>
  <si>
    <t>PRESSING</t>
  </si>
  <si>
    <t>04</t>
  </si>
  <si>
    <t>TELEPHONE</t>
  </si>
  <si>
    <t>05</t>
  </si>
  <si>
    <t>ELECTRICITE</t>
  </si>
  <si>
    <t>06</t>
  </si>
  <si>
    <t>EAU</t>
  </si>
  <si>
    <t>07</t>
  </si>
  <si>
    <t>IMPOTS</t>
  </si>
  <si>
    <t>08</t>
  </si>
  <si>
    <t>09</t>
  </si>
  <si>
    <t>10</t>
  </si>
  <si>
    <t>11</t>
  </si>
  <si>
    <t>JARDINAGE</t>
  </si>
  <si>
    <t>12</t>
  </si>
  <si>
    <t>FRAIS BANCAIRE</t>
  </si>
  <si>
    <t>13</t>
  </si>
  <si>
    <t xml:space="preserve"> RAYM/DEDE</t>
  </si>
  <si>
    <t>14</t>
  </si>
  <si>
    <t>15</t>
  </si>
  <si>
    <t>20</t>
  </si>
  <si>
    <t>INVESTISSEMENT</t>
  </si>
  <si>
    <t>16</t>
  </si>
  <si>
    <t>ESSENCE TONDEUSE 10/02</t>
  </si>
  <si>
    <t>AMAZON 13/02</t>
  </si>
  <si>
    <t>CITRONS 26/02</t>
  </si>
  <si>
    <t>SOLDE AU 01/03/2020</t>
  </si>
  <si>
    <t>EMPRUNT YL.LASSALLE</t>
  </si>
  <si>
    <t>C</t>
  </si>
  <si>
    <t>Libéllé</t>
  </si>
  <si>
    <t>Étiquettes de lignes</t>
  </si>
  <si>
    <t>Total général</t>
  </si>
  <si>
    <t>Achats materiel</t>
  </si>
  <si>
    <t>Vente Réparation Divers</t>
  </si>
  <si>
    <t xml:space="preserve">Credit Agricole </t>
  </si>
  <si>
    <t>Subvention de fonctionnement reçue l’employeur</t>
  </si>
  <si>
    <t>Contribution reçue de l’employeur</t>
  </si>
  <si>
    <t>CREDIT AGRICOLE ASC</t>
  </si>
  <si>
    <t>Contribution ASC reçue de l’employeur</t>
  </si>
  <si>
    <t>401xxx</t>
  </si>
  <si>
    <t>Fournisseurs</t>
  </si>
  <si>
    <t>Diff</t>
  </si>
  <si>
    <t>S Débit</t>
  </si>
  <si>
    <t>S Crédit</t>
  </si>
  <si>
    <t>401001</t>
  </si>
  <si>
    <t>Achat Dictaphonne DIGITAL</t>
  </si>
  <si>
    <t>606400</t>
  </si>
  <si>
    <t>Remboursement YL Achat Dictaphonne DIGITAL</t>
  </si>
  <si>
    <t>ASC Amina ISCAYE</t>
  </si>
  <si>
    <t>Provision Budget ASC 2022</t>
  </si>
  <si>
    <t>Retour Provision Amina</t>
  </si>
  <si>
    <t>Provision pour ASC</t>
  </si>
  <si>
    <t>155 0xx provision ASC</t>
  </si>
  <si>
    <t>Provisions des Charges ASC</t>
  </si>
  <si>
    <t>421 0xx salariés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</si>
  <si>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</si>
  <si>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</si>
  <si>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</si>
  <si>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</si>
  <si>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</si>
  <si>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</si>
  <si>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</si>
  <si>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</si>
  <si>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</si>
  <si>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Lydie RESON</t>
  </si>
  <si>
    <t>Eric CHARTON</t>
  </si>
  <si>
    <t>Muriel DE GENTIL</t>
  </si>
  <si>
    <t>Oriane Mayoute</t>
  </si>
  <si>
    <t>Stephanie LUBIN</t>
  </si>
  <si>
    <t>Yohan LASSALLE</t>
  </si>
  <si>
    <t>Eddy LORBEL</t>
  </si>
  <si>
    <t>Olivia LAPORAL</t>
  </si>
  <si>
    <t>Lydia THALMENSI</t>
  </si>
  <si>
    <t>Christelle CHOUAN</t>
  </si>
  <si>
    <t>Camille GUYOT</t>
  </si>
  <si>
    <t>Mireille ROCHE</t>
  </si>
  <si>
    <t>Guy RAMALINGON</t>
  </si>
  <si>
    <t>RAISSA LOGISTIQUE</t>
  </si>
  <si>
    <t>Mylene MARTIN</t>
  </si>
  <si>
    <t>Xavier CORBIN</t>
  </si>
  <si>
    <t>Johanne LONGRAIS</t>
  </si>
  <si>
    <t>Max NOSIBOR</t>
  </si>
  <si>
    <t>Amina ISCAYE</t>
  </si>
  <si>
    <t>Noms</t>
  </si>
  <si>
    <t>voyage</t>
  </si>
  <si>
    <t>Remb Avance</t>
  </si>
  <si>
    <t>NESTLE FRANCE SEPA TRANSF 18/05</t>
  </si>
  <si>
    <t>NESTLE FRANCE SEPA TRANSF 05/05</t>
  </si>
  <si>
    <t>ASC Muriel DE GENTIL</t>
  </si>
  <si>
    <r>
      <t xml:space="preserve">ASC </t>
    </r>
    <r>
      <rPr>
        <sz val="10"/>
        <color rgb="FFFFC000"/>
        <rFont val="Arial"/>
        <family val="2"/>
      </rPr>
      <t>Mireille ROCHE</t>
    </r>
  </si>
  <si>
    <r>
      <t xml:space="preserve">Retour Provision </t>
    </r>
    <r>
      <rPr>
        <sz val="10"/>
        <color rgb="FFFFC000"/>
        <rFont val="Arial"/>
        <family val="2"/>
      </rPr>
      <t>Mireille ROCHE</t>
    </r>
  </si>
  <si>
    <t>Retour Provision Muriel DE GENTIL</t>
  </si>
  <si>
    <r>
      <t xml:space="preserve">ASC </t>
    </r>
    <r>
      <rPr>
        <sz val="11"/>
        <color theme="1"/>
        <rFont val="Calibri"/>
        <family val="2"/>
        <scheme val="minor"/>
      </rPr>
      <t>Lydie RESON</t>
    </r>
  </si>
  <si>
    <t>ASC Lydie RESON</t>
  </si>
  <si>
    <t>Retour Provision Lydie RESON</t>
  </si>
  <si>
    <t>ASC Stéphanie LUBIN</t>
  </si>
  <si>
    <t>Retour Provision Stéphanie LUBIN</t>
  </si>
  <si>
    <r>
      <t xml:space="preserve">ASC </t>
    </r>
    <r>
      <rPr>
        <sz val="11"/>
        <color rgb="FFFFC000"/>
        <rFont val="Calibri"/>
        <family val="2"/>
        <scheme val="minor"/>
      </rPr>
      <t>Mireille ROCHE</t>
    </r>
  </si>
  <si>
    <t>ASC Yohan LASSALLE</t>
  </si>
  <si>
    <t>Retour Provision Yohan LASSALLE</t>
  </si>
  <si>
    <t>ASC Mireille ROCHE</t>
  </si>
  <si>
    <t>Retour Provision Mireille ROCHE</t>
  </si>
  <si>
    <t>Adelmas NESLIDE</t>
  </si>
  <si>
    <t>ASC Adelmas NESLIDE</t>
  </si>
  <si>
    <t>Retour Provision Adelmas NESLIDE</t>
  </si>
  <si>
    <t>Retour Provision Olivia LAPORAL</t>
  </si>
  <si>
    <t>ASC Olivia LAPORAL</t>
  </si>
  <si>
    <t>Sport et loisirs</t>
  </si>
  <si>
    <t>Budget ASC 2022</t>
  </si>
  <si>
    <t>Noel employé</t>
  </si>
  <si>
    <t>Retour Provision Eric CHARTON</t>
  </si>
  <si>
    <t>ASC Eric CHARTON</t>
  </si>
  <si>
    <t>Retour Provision Mylene MARTIN</t>
  </si>
  <si>
    <t>ASC Mylene MARTIN</t>
  </si>
  <si>
    <t>Retour Provision Chrsitelle CHOUAN</t>
  </si>
  <si>
    <t>ASC Chrsitelle CHOUAN</t>
  </si>
  <si>
    <t>Retour Provision Camille GUYOT</t>
  </si>
  <si>
    <t>ASC Camille GUYOT</t>
  </si>
  <si>
    <t>Remboursement YL FourniBuro</t>
  </si>
  <si>
    <t>Achat FourniBuro</t>
  </si>
  <si>
    <t>Retour Provision Max NOSIBOR</t>
  </si>
  <si>
    <t>ASC Max NOSIBOR</t>
  </si>
  <si>
    <t>Achat FourniBuro / Remboursement YL</t>
  </si>
  <si>
    <t>Retour Provision Eddy LORBEL</t>
  </si>
  <si>
    <t>ASC Eddy LORBEL</t>
  </si>
  <si>
    <t>Retour Provision Lydia Thalmsensi</t>
  </si>
  <si>
    <t>ASC Lydia Thalmsensi</t>
  </si>
  <si>
    <t xml:space="preserve">ASC </t>
  </si>
  <si>
    <t>PLAN COMPTABLE   CSE Antilles Guyane</t>
  </si>
  <si>
    <t>CREDIT AGRICOLE FONCTIONNEMENT</t>
  </si>
  <si>
    <t>Solde Prev fin 2022 ASC :</t>
  </si>
  <si>
    <t>Prev Budget 2023</t>
  </si>
  <si>
    <t>Nombre de salarié 2023</t>
  </si>
  <si>
    <t>Prev Budget par personne 2023</t>
  </si>
  <si>
    <t>Activités CSE prévu 2022 ASC :</t>
  </si>
  <si>
    <t>Prev Budget ASC 2023</t>
  </si>
  <si>
    <t>Compte Subvention ASC à date :</t>
  </si>
  <si>
    <t>Compte Fonctionnement à date :</t>
  </si>
  <si>
    <t>Mise à jour le :</t>
  </si>
  <si>
    <t>Virement Mireille Roche</t>
  </si>
  <si>
    <t>Virement Muriel DE GENTIL</t>
  </si>
  <si>
    <t>Virement Amina ISCAYE</t>
  </si>
  <si>
    <t>Virement Lydie RESON</t>
  </si>
  <si>
    <t>Virement Stéphanie LUBIN</t>
  </si>
  <si>
    <t>Virement Yohan LASSALLE</t>
  </si>
  <si>
    <t>Virement Adelmas NESLIDE</t>
  </si>
  <si>
    <t>Virement Eric CHARTON</t>
  </si>
  <si>
    <t>Virement Mylene MARTIN</t>
  </si>
  <si>
    <t>Virement Christelle CHOUAN</t>
  </si>
  <si>
    <t>Virement Camille GUYOT</t>
  </si>
  <si>
    <t>Virement Olivia LAPORAL</t>
  </si>
  <si>
    <t>Virement Max NOSIBOR</t>
  </si>
  <si>
    <t>Virement Eddy LORBEL</t>
  </si>
  <si>
    <t>Virement Lydia Thalmensi</t>
  </si>
  <si>
    <t>Prev Reste fin 2023</t>
  </si>
  <si>
    <t>Virement Anais LERUS ASC Voyage</t>
  </si>
  <si>
    <t>Virement Anais LERUS ASC Sport et Loisir</t>
  </si>
  <si>
    <t>ANAIS LERUS</t>
  </si>
  <si>
    <t>Retour Provision ANAIS LERUS</t>
  </si>
  <si>
    <t>ASC ANAIS LERUS</t>
  </si>
  <si>
    <t>Virement Guy Ramalingon ASC Voyage</t>
  </si>
  <si>
    <t>Virement Eric CHARTON Sport et Loisirs</t>
  </si>
  <si>
    <t>Virement Raissa LUSINE ASC Voyage</t>
  </si>
  <si>
    <t>Retour Provision Guy RAMALINGON</t>
  </si>
  <si>
    <t>ASC Guy RAMALINGON</t>
  </si>
  <si>
    <t>Retour Provision Raissa LUSINE</t>
  </si>
  <si>
    <t>ASC Raissa LUSINE</t>
  </si>
  <si>
    <t>RAISSA LUSINE</t>
  </si>
  <si>
    <t>Déjà touché avec Nestlé</t>
  </si>
  <si>
    <t xml:space="preserve">Arrivée dans l'entreprise le </t>
  </si>
  <si>
    <t>Départ de l'entreprise le</t>
  </si>
  <si>
    <t xml:space="preserve">Carla MARMOLEJO Antilles ASC culturelle              </t>
  </si>
  <si>
    <t xml:space="preserve">CHATRON ERIC ASC Sport          </t>
  </si>
  <si>
    <t xml:space="preserve">ANNEQUIN MAXIME ASC Sport et Facture plonge et salle 
ASC Sport et Loisirs               </t>
  </si>
  <si>
    <t>Retour Provision ANNEQUIN MAXIME</t>
  </si>
  <si>
    <t>ASC ANNEQUIN MAXIME</t>
  </si>
  <si>
    <t xml:space="preserve">ANNEQUIN MAXIME ASC Voyage M 
ASC Voyage MADISAIL                </t>
  </si>
  <si>
    <t xml:space="preserve">EDWIN SANDOT CSE Antilles Gu ASC Sport et loisirs 
CSE Antilles Guyane                </t>
  </si>
  <si>
    <t>Retour Provision EDWIN SANDOT</t>
  </si>
  <si>
    <t>ASC EDWIN SANDOT</t>
  </si>
  <si>
    <t>EDWIN SANDOT</t>
  </si>
  <si>
    <t>Noel Liam et Yanis</t>
  </si>
  <si>
    <t>Retour Provision Johanne LONGRAIS</t>
  </si>
  <si>
    <t>ASC Johanne LONGRAIS</t>
  </si>
  <si>
    <t>Carla MARMOLEJO</t>
  </si>
  <si>
    <t>Retour Provision Carla MARMOLEJO</t>
  </si>
  <si>
    <t>ASC Carla MARMOLEJO</t>
  </si>
  <si>
    <t>Geraldine PINOT</t>
  </si>
  <si>
    <t>Retour Provision PINOS Geraldine</t>
  </si>
  <si>
    <t>ASC PINOS Geraldine</t>
  </si>
  <si>
    <t>Culturelle</t>
  </si>
  <si>
    <t xml:space="preserve">EDWIN SANDOT CSE ANTILLES GU Cadeau Noel Liam SANDOT 170 euros  Cadeau Noel Yanis SANDOT 120,35 
CSE ANTILLES GUYANE                </t>
  </si>
  <si>
    <t xml:space="preserve">Johanne LONGRAIS CSE Antille ASC Voyage 
CSE Antilles Guyane                </t>
  </si>
  <si>
    <t xml:space="preserve">Carla MARMOLEJO CSE Antilles ASC Voyage 
CSE Antilles Guyane                </t>
  </si>
  <si>
    <t xml:space="preserve">PINOS Geraldine CSE Antilles ASC Voyage 
CSE Antilles Guyane                </t>
  </si>
  <si>
    <t xml:space="preserve">VIREMENT EMIS           
WEB MA-IVAH BENOIT ASC 2022 SPOR 
ASC 2022 SPORT                     </t>
  </si>
  <si>
    <t xml:space="preserve">VIREMENT EMIS           
WEB MA-IVAH BENOIT ASC 2022 Voya Tresors Voyages 
ASC 2022 Voyage                    </t>
  </si>
  <si>
    <t xml:space="preserve">VIREMENT EMIS           
WEB MA-IVAH BENOIT ASC 2022 Voya SNCF 0029090164130991577 
ASC 2022 Voyage                    </t>
  </si>
  <si>
    <t>Retour Provision MA-IVAH BENOIT</t>
  </si>
  <si>
    <t>ASC MA-IVAH BENOIT</t>
  </si>
  <si>
    <t>27</t>
  </si>
  <si>
    <t>Guillaume SOULAS</t>
  </si>
  <si>
    <t>depart</t>
  </si>
  <si>
    <t xml:space="preserve">VIREMENT EMIS           
WEB Xavier CORBIN ASC 2022 Voyag 
ASC 2022 Voyage                    </t>
  </si>
  <si>
    <t>Retour Provision Xavier CORBIN</t>
  </si>
  <si>
    <t>ASC Xavier CORBIN</t>
  </si>
  <si>
    <t>Julien LALAIT</t>
  </si>
  <si>
    <t>(vide)</t>
  </si>
  <si>
    <t xml:space="preserve">VIREMENT EMIS           
WEB JULIEN LALAIT ASC 2022 NOEL EMPLOYE 
ASC 2022                           </t>
  </si>
  <si>
    <t xml:space="preserve">VIREMENT EMIS           
WEB JULIEN LALAIT ASC 2022 NOEL ENFANT LEA 
ASC 2022                           </t>
  </si>
  <si>
    <t xml:space="preserve">VIREMENT EMIS           
WEB JULIEN LALAIT ASC 2022 NOEL ENFANT Camille 
ASC 2022                           </t>
  </si>
  <si>
    <t xml:space="preserve">VIREMENT EMIS           
WEB GUILLAUME SOULAS ASC 2022 vo 
ASC 2022 voyage                    </t>
  </si>
  <si>
    <t>Noel Camille</t>
  </si>
  <si>
    <t>Retour Provision Julien LALAIT</t>
  </si>
  <si>
    <t>ASC Julien LALAIT</t>
  </si>
  <si>
    <t>Noel LEA</t>
  </si>
  <si>
    <t>Noel EMPLOYE</t>
  </si>
  <si>
    <t>Retour Provision Guillaume SOULAS</t>
  </si>
  <si>
    <t>ASC Guillaume SOULAS</t>
  </si>
  <si>
    <t>VIREMENT EMIS
WEB MA-IVAH BENOIT ASC 2022 VOYAGE</t>
  </si>
  <si>
    <t>Virement Web Yohan Lassalle Remboursement Avance Yohan LassalleAchat 27 serviettesachat de 2 capes de bain enfant 293,53</t>
  </si>
  <si>
    <t xml:space="preserve"> Virement Web Marie Kate Kreation 27 servi
27 serviettes brodees</t>
  </si>
  <si>
    <t>Virement Web Edwin Sandot Cse Antilles Gu
Cse Antilles GuyaneAsc Voyage Billets Air France</t>
  </si>
  <si>
    <t>Virement Web Grenelle Triveillot Cse Anti
Cse Antilles GuyaneAsc Noel</t>
  </si>
  <si>
    <t xml:space="preserve"> Virement Web Lydia Thalmensi Cse Antilles
Cse Antilles GuyaneAsc Noel Employé</t>
  </si>
  <si>
    <t xml:space="preserve"> Virement Web Lydia Thalmensi Cse Antilles
Cse Antilles GuyaneAsc Sport</t>
  </si>
  <si>
    <t>Virement Web Yohan Lassalle Remboursement
Remboursement Avance Yohan LassalleLa Poste / ChronopostEnvoi
Colis Guyane</t>
  </si>
  <si>
    <t xml:space="preserve"> Virement Web Yohan Lassalle Remboursement
Remboursement Avance Yohan LassalleLocation AutoJumbo Car
Déplacement Martinique</t>
  </si>
  <si>
    <t>Retour Provision Grenelle Triveillot</t>
  </si>
  <si>
    <t>ASC Grenelle Triveillot</t>
  </si>
  <si>
    <t>Grenelle Triveillot</t>
  </si>
  <si>
    <t>Retour Provision Lydia Thalmensi</t>
  </si>
  <si>
    <t>ASC Lydia Thalmensi</t>
  </si>
  <si>
    <t>Fourniburo</t>
  </si>
  <si>
    <t>Marie Kate Kreation</t>
  </si>
  <si>
    <t>Carrefour Destrland</t>
  </si>
  <si>
    <t>Achat 27 Serviettes + 2 capes de bain enfant CARREFOUR</t>
  </si>
  <si>
    <t>Marie Kate Kreation / 27 SERVIETTES BRODEES</t>
  </si>
  <si>
    <t xml:space="preserve"> Virement Web Yohan Lassalle
Remboursement Avance Yohan Lassalle
Billet Avion Air Caraibes</t>
  </si>
  <si>
    <t>Virement Web Yohan Lassalle
Remboursement Avance Yohan LassalleAssurance Billet Avion
Déplacement Bureau MartiniqueAir Caraibes</t>
  </si>
  <si>
    <t>Air Caraibes</t>
  </si>
  <si>
    <t>Assurance Avion</t>
  </si>
  <si>
    <t>Billet avion déplacement Martinique</t>
  </si>
  <si>
    <t>Assurance Avion Voyage decembre</t>
  </si>
  <si>
    <t>Remboursement YL Billet Avion</t>
  </si>
  <si>
    <t>Achat Billet Avion</t>
  </si>
  <si>
    <t>Remboursement YL Assurance Billet</t>
  </si>
  <si>
    <t>Achat Assurance Billet</t>
  </si>
  <si>
    <t>Location véhicule AutoJumbo Car</t>
  </si>
  <si>
    <t>Remboursement YL AutoJumbo Car</t>
  </si>
  <si>
    <t>Location vehicule AutoJumboCAR</t>
  </si>
  <si>
    <t>Chronopost Serviette Guyane</t>
  </si>
  <si>
    <t>Chronopost</t>
  </si>
  <si>
    <t>Reprises sur provisions exceptionnelles</t>
  </si>
  <si>
    <t>Achat de Marchandise</t>
  </si>
  <si>
    <t>Variation des stocks de marchandises</t>
  </si>
  <si>
    <t>Vente de Marchandise</t>
  </si>
  <si>
    <t>Justif</t>
  </si>
  <si>
    <t>Justif Numérisé</t>
  </si>
  <si>
    <t>Virement Olivia LAPORAL Sport et Loisirs</t>
  </si>
  <si>
    <t>Virement Olivia LAPORAL Voyage</t>
  </si>
  <si>
    <t>Reste à payer 2022 / à reporter 2023</t>
  </si>
  <si>
    <t>Cadeau Noel 2022 ASC :</t>
  </si>
  <si>
    <t>ASC 2023   ???</t>
  </si>
  <si>
    <t>Retour Provision Edwin Sandot</t>
  </si>
  <si>
    <t>ASC Edwin Sandot</t>
  </si>
  <si>
    <t>Achats de prestation de service</t>
  </si>
  <si>
    <t>Stock de produits finis</t>
  </si>
  <si>
    <t>Stock de matieres premiere</t>
  </si>
  <si>
    <t>Achats stockés matiere première</t>
  </si>
  <si>
    <t>Variation des stocks</t>
  </si>
  <si>
    <t>Stocks des 27 serviettes + 2 Capes</t>
  </si>
  <si>
    <t>Variation des stocks Serviettes</t>
  </si>
  <si>
    <t>Stock de serviettes finis</t>
  </si>
  <si>
    <t>Variation des stocks Serviettes finis</t>
  </si>
  <si>
    <t>Variation des stocks des serviettes finis</t>
  </si>
  <si>
    <t>Variation des stocks Serviettes brut</t>
  </si>
  <si>
    <r>
      <t xml:space="preserve">ASC </t>
    </r>
    <r>
      <rPr>
        <sz val="10"/>
        <color theme="5" tint="0.39997558519241921"/>
        <rFont val="Arial"/>
        <family val="2"/>
      </rPr>
      <t>Yohan LASSALLE</t>
    </r>
  </si>
  <si>
    <r>
      <t xml:space="preserve">ASC </t>
    </r>
    <r>
      <rPr>
        <sz val="11"/>
        <color theme="5" tint="0.39997558519241921"/>
        <rFont val="Calibri"/>
        <family val="2"/>
        <scheme val="minor"/>
      </rPr>
      <t>Yohan LASSALLE</t>
    </r>
  </si>
  <si>
    <t>ASC Oriane MAYOUTE</t>
  </si>
  <si>
    <t>ASC Geraldine</t>
  </si>
  <si>
    <t>ASC Stephanie LUBIN</t>
  </si>
  <si>
    <t>ASC Ma IVA</t>
  </si>
  <si>
    <t>ASC Lydia THALMENSI</t>
  </si>
  <si>
    <t>ASC Christelle CHOUAN</t>
  </si>
  <si>
    <t>ASC RAISSA LOGISTIQUE</t>
  </si>
  <si>
    <t>ASC Maxime</t>
  </si>
  <si>
    <t>Ma-Ivah BENOIT</t>
  </si>
  <si>
    <t>Maxime ANNEQUIN</t>
  </si>
  <si>
    <t>Utilisé 2022  sur Prev</t>
  </si>
  <si>
    <t>Budget Prev ASC 2022</t>
  </si>
  <si>
    <t>ASC Réel 2022 total :</t>
  </si>
  <si>
    <t>Budget fonctionnement utilisé 2022 :</t>
  </si>
  <si>
    <t>REPORT 10% en BUDGET 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</si>
</sst>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9"/>
      <color rgb="FFFF0000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C000"/>
      <name val="Arial"/>
      <family val="2"/>
    </font>
    <font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5" tint="0.39997558519241921"/>
      <name val="Arial"/>
      <family val="2"/>
    </font>
    <font>
      <sz val="11"/>
      <color theme="5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6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2" fontId="5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2" applyFont="1" applyAlignment="1">
      <alignment horizontal="center"/>
    </xf>
    <xf numFmtId="1" fontId="4" fillId="0" borderId="0" xfId="2" applyNumberFormat="1" applyFont="1" applyAlignment="1">
      <alignment horizontal="left"/>
    </xf>
    <xf numFmtId="4" fontId="4" fillId="0" borderId="0" xfId="2" applyNumberFormat="1" applyFont="1" applyAlignment="1">
      <alignment horizontal="right"/>
    </xf>
    <xf numFmtId="2" fontId="5" fillId="0" borderId="0" xfId="2" applyNumberFormat="1" applyFont="1"/>
    <xf numFmtId="2" fontId="4" fillId="0" borderId="0" xfId="2" applyNumberFormat="1" applyFont="1" applyAlignment="1">
      <alignment horizontal="right"/>
    </xf>
    <xf numFmtId="2" fontId="4" fillId="0" borderId="0" xfId="2" applyNumberFormat="1" applyFont="1"/>
    <xf numFmtId="4" fontId="3" fillId="0" borderId="0" xfId="0" applyNumberFormat="1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/>
    <xf numFmtId="4" fontId="5" fillId="0" borderId="0" xfId="0" applyNumberFormat="1" applyFont="1"/>
    <xf numFmtId="14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" fontId="7" fillId="0" borderId="0" xfId="0" applyNumberFormat="1" applyFont="1"/>
    <xf numFmtId="4" fontId="8" fillId="0" borderId="0" xfId="0" applyNumberFormat="1" applyFont="1"/>
    <xf numFmtId="1" fontId="4" fillId="0" borderId="0" xfId="0" applyNumberFormat="1" applyFont="1"/>
    <xf numFmtId="14" fontId="9" fillId="0" borderId="0" xfId="0" applyNumberFormat="1" applyFont="1" applyAlignment="1">
      <alignment horizontal="center"/>
    </xf>
    <xf numFmtId="4" fontId="10" fillId="0" borderId="0" xfId="0" applyNumberFormat="1" applyFont="1"/>
    <xf numFmtId="0" fontId="7" fillId="0" borderId="0" xfId="0" applyFont="1" applyAlignment="1">
      <alignment horizontal="center"/>
    </xf>
    <xf numFmtId="4" fontId="11" fillId="0" borderId="0" xfId="0" applyNumberFormat="1" applyFont="1"/>
    <xf numFmtId="4" fontId="7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2" fillId="0" borderId="0" xfId="0" applyNumberFormat="1" applyFon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" fontId="7" fillId="0" borderId="0" xfId="0" applyNumberFormat="1" applyFont="1" applyAlignment="1">
      <alignment horizontal="center"/>
    </xf>
    <xf numFmtId="14" fontId="0" fillId="0" borderId="0" xfId="0" applyNumberFormat="1"/>
    <xf numFmtId="4" fontId="15" fillId="0" borderId="0" xfId="0" applyNumberFormat="1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2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" fontId="18" fillId="0" borderId="0" xfId="0" applyNumberFormat="1" applyFont="1"/>
    <xf numFmtId="0" fontId="18" fillId="0" borderId="0" xfId="0" applyFont="1"/>
    <xf numFmtId="1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1" fontId="19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" fontId="17" fillId="0" borderId="0" xfId="0" applyNumberFormat="1" applyFont="1"/>
    <xf numFmtId="4" fontId="16" fillId="0" borderId="0" xfId="0" applyNumberFormat="1" applyFont="1"/>
    <xf numFmtId="4" fontId="20" fillId="0" borderId="0" xfId="0" applyNumberFormat="1" applyFont="1"/>
    <xf numFmtId="0" fontId="0" fillId="0" borderId="0" xfId="0" applyAlignment="1"/>
    <xf numFmtId="4" fontId="0" fillId="0" borderId="0" xfId="0" applyNumberFormat="1" applyAlignment="1"/>
    <xf numFmtId="2" fontId="0" fillId="0" borderId="0" xfId="0" applyNumberFormat="1" applyFont="1"/>
    <xf numFmtId="4" fontId="23" fillId="0" borderId="0" xfId="0" applyNumberFormat="1" applyFont="1"/>
    <xf numFmtId="4" fontId="3" fillId="0" borderId="0" xfId="0" applyNumberFormat="1" applyFont="1" applyAlignment="1"/>
    <xf numFmtId="3" fontId="0" fillId="0" borderId="0" xfId="0" applyNumberFormat="1" applyAlignment="1">
      <alignment horizontal="center"/>
    </xf>
    <xf numFmtId="1" fontId="10" fillId="0" borderId="0" xfId="0" applyNumberFormat="1" applyFont="1" applyAlignment="1">
      <alignment horizontal="left"/>
    </xf>
    <xf numFmtId="14" fontId="7" fillId="2" borderId="0" xfId="0" applyNumberFormat="1" applyFont="1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2" fillId="3" borderId="0" xfId="0" applyFont="1" applyFill="1"/>
    <xf numFmtId="14" fontId="0" fillId="0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1" fontId="4" fillId="0" borderId="0" xfId="2" applyNumberFormat="1" applyFont="1" applyFill="1" applyAlignment="1">
      <alignment horizontal="left"/>
    </xf>
    <xf numFmtId="1" fontId="4" fillId="0" borderId="0" xfId="0" quotePrefix="1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right"/>
    </xf>
    <xf numFmtId="4" fontId="15" fillId="3" borderId="0" xfId="2" applyNumberFormat="1" applyFont="1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/>
    </xf>
    <xf numFmtId="4" fontId="0" fillId="4" borderId="0" xfId="0" applyNumberFormat="1" applyFill="1"/>
    <xf numFmtId="14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/>
    <xf numFmtId="4" fontId="4" fillId="4" borderId="0" xfId="0" applyNumberFormat="1" applyFont="1" applyFill="1"/>
    <xf numFmtId="4" fontId="4" fillId="0" borderId="0" xfId="0" applyNumberFormat="1" applyFont="1" applyAlignment="1">
      <alignment horizontal="center"/>
    </xf>
    <xf numFmtId="1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4" fontId="4" fillId="0" borderId="0" xfId="0" applyNumberFormat="1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/>
    <xf numFmtId="0" fontId="0" fillId="0" borderId="0" xfId="0" applyFill="1" applyAlignment="1"/>
    <xf numFmtId="14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/>
    <xf numFmtId="1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1" fontId="6" fillId="0" borderId="0" xfId="0" applyNumberFormat="1" applyFont="1" applyFill="1"/>
    <xf numFmtId="14" fontId="4" fillId="5" borderId="0" xfId="0" applyNumberFormat="1" applyFont="1" applyFill="1" applyAlignment="1">
      <alignment horizontal="center"/>
    </xf>
    <xf numFmtId="1" fontId="4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1" fontId="4" fillId="5" borderId="0" xfId="0" applyNumberFormat="1" applyFont="1" applyFill="1" applyAlignment="1">
      <alignment horizontal="left"/>
    </xf>
    <xf numFmtId="4" fontId="4" fillId="5" borderId="0" xfId="0" applyNumberFormat="1" applyFont="1" applyFill="1"/>
    <xf numFmtId="4" fontId="7" fillId="5" borderId="0" xfId="0" applyNumberFormat="1" applyFont="1" applyFill="1"/>
    <xf numFmtId="1" fontId="4" fillId="5" borderId="0" xfId="0" applyNumberFormat="1" applyFont="1" applyFill="1"/>
    <xf numFmtId="0" fontId="4" fillId="5" borderId="0" xfId="0" applyFont="1" applyFill="1" applyAlignment="1">
      <alignment horizontal="center"/>
    </xf>
    <xf numFmtId="1" fontId="18" fillId="5" borderId="0" xfId="0" applyNumberFormat="1" applyFont="1" applyFill="1"/>
    <xf numFmtId="0" fontId="4" fillId="5" borderId="0" xfId="0" applyFont="1" applyFill="1"/>
    <xf numFmtId="4" fontId="4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/>
    <xf numFmtId="4" fontId="0" fillId="5" borderId="0" xfId="0" applyNumberFormat="1" applyFill="1" applyAlignment="1"/>
    <xf numFmtId="14" fontId="6" fillId="0" borderId="0" xfId="0" applyNumberFormat="1" applyFont="1" applyFill="1" applyAlignment="1"/>
    <xf numFmtId="14" fontId="6" fillId="5" borderId="0" xfId="0" applyNumberFormat="1" applyFont="1" applyFill="1" applyAlignment="1">
      <alignment horizontal="center"/>
    </xf>
    <xf numFmtId="1" fontId="18" fillId="5" borderId="0" xfId="0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4" fontId="21" fillId="0" borderId="0" xfId="0" applyNumberFormat="1" applyFont="1" applyFill="1" applyAlignment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2" fontId="0" fillId="0" borderId="0" xfId="0" applyNumberFormat="1" applyFont="1" applyFill="1"/>
    <xf numFmtId="4" fontId="2" fillId="0" borderId="0" xfId="0" applyNumberFormat="1" applyFont="1" applyFill="1" applyAlignment="1"/>
    <xf numFmtId="4" fontId="3" fillId="0" borderId="0" xfId="0" applyNumberFormat="1" applyFont="1" applyFill="1" applyAlignment="1"/>
    <xf numFmtId="1" fontId="6" fillId="5" borderId="0" xfId="0" applyNumberFormat="1" applyFont="1" applyFill="1" applyAlignment="1"/>
    <xf numFmtId="4" fontId="6" fillId="5" borderId="0" xfId="0" applyNumberFormat="1" applyFont="1" applyFill="1" applyAlignment="1"/>
    <xf numFmtId="1" fontId="4" fillId="5" borderId="0" xfId="0" applyNumberFormat="1" applyFont="1" applyFill="1" applyAlignment="1"/>
    <xf numFmtId="4" fontId="4" fillId="5" borderId="0" xfId="0" applyNumberFormat="1" applyFont="1" applyFill="1" applyAlignment="1"/>
    <xf numFmtId="4" fontId="15" fillId="5" borderId="0" xfId="0" applyNumberFormat="1" applyFont="1" applyFill="1" applyAlignment="1"/>
    <xf numFmtId="1" fontId="24" fillId="0" borderId="0" xfId="0" applyNumberFormat="1" applyFont="1" applyAlignment="1">
      <alignment horizontal="center"/>
    </xf>
    <xf numFmtId="0" fontId="2" fillId="0" borderId="0" xfId="0" applyFont="1"/>
    <xf numFmtId="1" fontId="17" fillId="0" borderId="0" xfId="0" applyNumberFormat="1" applyFont="1" applyAlignment="1">
      <alignment horizontal="left"/>
    </xf>
    <xf numFmtId="14" fontId="7" fillId="0" borderId="0" xfId="0" applyNumberFormat="1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0" fontId="0" fillId="6" borderId="4" xfId="0" applyFill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1" fontId="19" fillId="5" borderId="0" xfId="0" applyNumberFormat="1" applyFont="1" applyFill="1" applyAlignment="1">
      <alignment horizontal="left"/>
    </xf>
    <xf numFmtId="0" fontId="3" fillId="0" borderId="0" xfId="0" applyFont="1" applyFill="1" applyBorder="1"/>
    <xf numFmtId="3" fontId="25" fillId="0" borderId="6" xfId="0" applyNumberFormat="1" applyFont="1" applyBorder="1" applyAlignment="1">
      <alignment horizontal="center"/>
    </xf>
    <xf numFmtId="1" fontId="24" fillId="0" borderId="0" xfId="0" applyNumberFormat="1" applyFont="1"/>
    <xf numFmtId="15" fontId="26" fillId="0" borderId="0" xfId="7" applyNumberFormat="1"/>
    <xf numFmtId="0" fontId="26" fillId="0" borderId="0" xfId="7"/>
    <xf numFmtId="4" fontId="7" fillId="5" borderId="0" xfId="0" applyNumberFormat="1" applyFont="1" applyFill="1" applyAlignment="1">
      <alignment horizontal="center"/>
    </xf>
    <xf numFmtId="1" fontId="19" fillId="5" borderId="0" xfId="0" applyNumberFormat="1" applyFont="1" applyFill="1" applyAlignment="1">
      <alignment horizontal="center"/>
    </xf>
    <xf numFmtId="14" fontId="27" fillId="5" borderId="0" xfId="0" applyNumberFormat="1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ont="1" applyFill="1" applyAlignment="1"/>
    <xf numFmtId="0" fontId="0" fillId="5" borderId="0" xfId="0" applyFont="1" applyFill="1"/>
    <xf numFmtId="0" fontId="6" fillId="5" borderId="0" xfId="2" applyFont="1" applyFill="1" applyAlignment="1">
      <alignment horizontal="center"/>
    </xf>
    <xf numFmtId="1" fontId="6" fillId="5" borderId="0" xfId="2" applyNumberFormat="1" applyFont="1" applyFill="1" applyAlignment="1">
      <alignment horizontal="left"/>
    </xf>
    <xf numFmtId="4" fontId="6" fillId="5" borderId="0" xfId="2" applyNumberFormat="1" applyFont="1" applyFill="1" applyAlignment="1"/>
    <xf numFmtId="0" fontId="27" fillId="5" borderId="0" xfId="2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6" fillId="5" borderId="0" xfId="0" applyFont="1" applyFill="1"/>
    <xf numFmtId="4" fontId="6" fillId="5" borderId="0" xfId="0" applyNumberFormat="1" applyFont="1" applyFill="1"/>
    <xf numFmtId="0" fontId="0" fillId="0" borderId="12" xfId="0" pivotButton="1" applyBorder="1"/>
    <xf numFmtId="0" fontId="0" fillId="0" borderId="14" xfId="0" applyBorder="1"/>
    <xf numFmtId="1" fontId="6" fillId="5" borderId="0" xfId="0" applyNumberFormat="1" applyFont="1" applyFill="1"/>
    <xf numFmtId="1" fontId="6" fillId="7" borderId="0" xfId="0" applyNumberFormat="1" applyFont="1" applyFill="1" applyAlignment="1">
      <alignment horizontal="center"/>
    </xf>
    <xf numFmtId="1" fontId="18" fillId="0" borderId="0" xfId="0" applyNumberFormat="1" applyFont="1" applyFill="1"/>
    <xf numFmtId="4" fontId="8" fillId="0" borderId="0" xfId="0" applyNumberFormat="1" applyFont="1" applyFill="1"/>
    <xf numFmtId="14" fontId="0" fillId="5" borderId="0" xfId="0" applyNumberFormat="1" applyFill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0" fillId="0" borderId="0" xfId="0" applyBorder="1"/>
    <xf numFmtId="4" fontId="4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4" fontId="5" fillId="0" borderId="0" xfId="0" applyNumberFormat="1" applyFont="1" applyFill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0" fontId="0" fillId="0" borderId="0" xfId="0" applyFill="1" applyBorder="1"/>
    <xf numFmtId="0" fontId="0" fillId="3" borderId="4" xfId="0" applyFill="1" applyBorder="1"/>
    <xf numFmtId="3" fontId="0" fillId="0" borderId="14" xfId="0" applyNumberFormat="1" applyBorder="1" applyAlignment="1">
      <alignment horizontal="center"/>
    </xf>
    <xf numFmtId="0" fontId="0" fillId="8" borderId="4" xfId="0" applyFill="1" applyBorder="1"/>
    <xf numFmtId="3" fontId="0" fillId="0" borderId="4" xfId="0" applyNumberFormat="1" applyBorder="1" applyAlignment="1">
      <alignment horizontal="center"/>
    </xf>
    <xf numFmtId="3" fontId="29" fillId="0" borderId="4" xfId="0" applyNumberFormat="1" applyFont="1" applyBorder="1" applyAlignment="1">
      <alignment horizontal="center"/>
    </xf>
    <xf numFmtId="0" fontId="0" fillId="3" borderId="20" xfId="0" applyFill="1" applyBorder="1" applyAlignment="1">
      <alignment vertical="center"/>
    </xf>
    <xf numFmtId="3" fontId="30" fillId="0" borderId="17" xfId="0" applyNumberFormat="1" applyFont="1" applyBorder="1" applyAlignment="1">
      <alignment horizontal="center" vertical="center"/>
    </xf>
    <xf numFmtId="3" fontId="31" fillId="0" borderId="14" xfId="0" applyNumberFormat="1" applyFont="1" applyBorder="1" applyAlignment="1">
      <alignment horizontal="center"/>
    </xf>
    <xf numFmtId="14" fontId="32" fillId="0" borderId="0" xfId="0" applyNumberFormat="1" applyFont="1" applyAlignment="1">
      <alignment horizontal="center"/>
    </xf>
    <xf numFmtId="0" fontId="0" fillId="9" borderId="0" xfId="0" applyFill="1" applyAlignment="1">
      <alignment horizontal="right"/>
    </xf>
    <xf numFmtId="1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4" fontId="0" fillId="5" borderId="0" xfId="0" applyNumberFormat="1" applyFont="1" applyFill="1" applyAlignment="1">
      <alignment horizontal="center"/>
    </xf>
    <xf numFmtId="16" fontId="0" fillId="5" borderId="0" xfId="0" applyNumberFormat="1" applyFill="1" applyAlignment="1">
      <alignment horizontal="center"/>
    </xf>
    <xf numFmtId="0" fontId="0" fillId="0" borderId="21" xfId="0" applyBorder="1" applyAlignment="1">
      <alignment horizontal="left"/>
    </xf>
    <xf numFmtId="17" fontId="0" fillId="0" borderId="0" xfId="0" applyNumberFormat="1"/>
    <xf numFmtId="16" fontId="0" fillId="0" borderId="0" xfId="0" applyNumberFormat="1"/>
    <xf numFmtId="0" fontId="28" fillId="0" borderId="0" xfId="0" applyFont="1"/>
    <xf numFmtId="14" fontId="33" fillId="5" borderId="0" xfId="0" applyNumberFormat="1" applyFont="1" applyFill="1" applyBorder="1"/>
    <xf numFmtId="16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0" fillId="5" borderId="0" xfId="0" applyFill="1" applyBorder="1" applyAlignment="1"/>
    <xf numFmtId="0" fontId="34" fillId="5" borderId="0" xfId="0" applyFont="1" applyFill="1" applyBorder="1" applyAlignment="1">
      <alignment wrapText="1"/>
    </xf>
    <xf numFmtId="14" fontId="6" fillId="5" borderId="0" xfId="0" applyNumberFormat="1" applyFont="1" applyFill="1" applyBorder="1" applyAlignment="1">
      <alignment horizontal="center"/>
    </xf>
    <xf numFmtId="1" fontId="6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14" fontId="4" fillId="5" borderId="0" xfId="0" applyNumberFormat="1" applyFont="1" applyFill="1" applyBorder="1" applyAlignment="1">
      <alignment horizontal="center"/>
    </xf>
    <xf numFmtId="1" fontId="4" fillId="5" borderId="0" xfId="0" applyNumberFormat="1" applyFon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4" fontId="0" fillId="5" borderId="0" xfId="0" applyNumberFormat="1" applyFill="1" applyBorder="1" applyAlignment="1">
      <alignment horizontal="center"/>
    </xf>
    <xf numFmtId="4" fontId="33" fillId="5" borderId="0" xfId="0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8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33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5" xfId="0" applyBorder="1" applyAlignment="1">
      <alignment horizontal="left" indent="1"/>
    </xf>
    <xf numFmtId="4" fontId="8" fillId="5" borderId="0" xfId="0" applyNumberFormat="1" applyFont="1" applyFill="1" applyAlignment="1">
      <alignment horizontal="center"/>
    </xf>
    <xf numFmtId="0" fontId="0" fillId="5" borderId="0" xfId="0" applyFill="1" applyAlignment="1">
      <alignment wrapText="1"/>
    </xf>
    <xf numFmtId="1" fontId="6" fillId="5" borderId="0" xfId="0" applyNumberFormat="1" applyFont="1" applyFill="1" applyAlignment="1">
      <alignment wrapText="1"/>
    </xf>
    <xf numFmtId="0" fontId="0" fillId="0" borderId="0" xfId="0" applyFont="1"/>
    <xf numFmtId="1" fontId="4" fillId="5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1" fontId="18" fillId="5" borderId="0" xfId="0" applyNumberFormat="1" applyFont="1" applyFill="1" applyAlignment="1">
      <alignment wrapText="1"/>
    </xf>
    <xf numFmtId="0" fontId="0" fillId="10" borderId="0" xfId="0" applyFill="1" applyAlignment="1">
      <alignment horizontal="center"/>
    </xf>
    <xf numFmtId="0" fontId="0" fillId="10" borderId="0" xfId="0" applyFill="1"/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1" xfId="0" pivotButton="1" applyBorder="1"/>
    <xf numFmtId="0" fontId="0" fillId="0" borderId="5" xfId="0" applyBorder="1" applyAlignment="1">
      <alignment horizontal="left"/>
    </xf>
    <xf numFmtId="3" fontId="0" fillId="0" borderId="11" xfId="0" applyNumberFormat="1" applyBorder="1" applyAlignment="1">
      <alignment horizontal="center"/>
    </xf>
    <xf numFmtId="0" fontId="31" fillId="0" borderId="0" xfId="0" applyFont="1" applyFill="1" applyBorder="1"/>
    <xf numFmtId="3" fontId="31" fillId="0" borderId="0" xfId="0" applyNumberFormat="1" applyFont="1" applyFill="1" applyBorder="1" applyAlignment="1">
      <alignment horizontal="center"/>
    </xf>
    <xf numFmtId="0" fontId="31" fillId="11" borderId="22" xfId="0" applyFont="1" applyFill="1" applyBorder="1"/>
    <xf numFmtId="0" fontId="0" fillId="3" borderId="12" xfId="0" applyFill="1" applyBorder="1"/>
    <xf numFmtId="3" fontId="31" fillId="11" borderId="4" xfId="0" applyNumberFormat="1" applyFont="1" applyFill="1" applyBorder="1" applyAlignment="1">
      <alignment horizontal="center"/>
    </xf>
    <xf numFmtId="0" fontId="0" fillId="3" borderId="26" xfId="0" applyFill="1" applyBorder="1"/>
    <xf numFmtId="3" fontId="0" fillId="0" borderId="23" xfId="0" applyNumberFormat="1" applyBorder="1" applyAlignment="1">
      <alignment horizontal="center"/>
    </xf>
    <xf numFmtId="0" fontId="0" fillId="3" borderId="27" xfId="0" applyFill="1" applyBorder="1"/>
    <xf numFmtId="3" fontId="0" fillId="0" borderId="24" xfId="0" applyNumberFormat="1" applyBorder="1" applyAlignment="1">
      <alignment horizontal="center"/>
    </xf>
    <xf numFmtId="4" fontId="32" fillId="0" borderId="4" xfId="0" applyNumberFormat="1" applyFont="1" applyBorder="1" applyAlignment="1">
      <alignment horizontal="center"/>
    </xf>
    <xf numFmtId="4" fontId="37" fillId="0" borderId="25" xfId="0" applyNumberFormat="1" applyFont="1" applyBorder="1" applyAlignment="1">
      <alignment horizontal="center"/>
    </xf>
    <xf numFmtId="0" fontId="0" fillId="0" borderId="3" xfId="0" applyBorder="1"/>
    <xf numFmtId="3" fontId="0" fillId="0" borderId="1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32" fillId="3" borderId="28" xfId="0" applyFont="1" applyFill="1" applyBorder="1"/>
    <xf numFmtId="3" fontId="38" fillId="0" borderId="25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3" fontId="26" fillId="0" borderId="0" xfId="7" applyNumberFormat="1"/>
  </cellXfs>
  <cellStyles count="8">
    <cellStyle name="Lien hypertexte" xfId="7" builtinId="8"/>
    <cellStyle name="Normal" xfId="0" builtinId="0"/>
    <cellStyle name="Normal 15" xfId="4" xr:uid="{00000000-0005-0000-0000-000001000000}"/>
    <cellStyle name="Normal 16" xfId="1" xr:uid="{00000000-0005-0000-0000-000002000000}"/>
    <cellStyle name="Normal 2 2 3 3 9" xfId="5" xr:uid="{00000000-0005-0000-0000-000003000000}"/>
    <cellStyle name="Normal 27" xfId="6" xr:uid="{00000000-0005-0000-0000-000004000000}"/>
    <cellStyle name="Normal 6" xfId="3" xr:uid="{00000000-0005-0000-0000-000005000000}"/>
    <cellStyle name="Normal 7" xfId="2" xr:uid="{00000000-0005-0000-0000-000006000000}"/>
  </cellStyles>
  <dxfs count="41">
    <dxf>
      <numFmt numFmtId="3" formatCode="#,##0"/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fill>
        <patternFill>
          <bgColor rgb="FF92D050"/>
        </patternFill>
      </fill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282575</xdr:colOff>
      <xdr:row>0</xdr:row>
      <xdr:rowOff>168914</xdr:rowOff>
    </xdr:from>
    <xdr:to>
      <xdr:col>12</xdr:col>
      <xdr:colOff>161925</xdr:colOff>
      <xdr:row>25</xdr:row>
      <xdr:rowOff>144730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B12BDB-0368-4B48-BF41-863A7197C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5675" y="168914"/>
          <a:ext cx="6731000" cy="4808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9427697-AE8F-4BA6-9FC6-F5A160119A31}"/>
            </a:ext>
          </a:extLst>
        </xdr:cNvPr>
        <xdr:cNvSpPr txBox="1"/>
      </xdr:nvSpPr>
      <xdr:spPr>
        <a:xfrm>
          <a:off x="544068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1D25133-5D25-40A8-BAB8-725DDA96C37A}"/>
            </a:ext>
          </a:extLst>
        </xdr:cNvPr>
        <xdr:cNvSpPr txBox="1"/>
      </xdr:nvSpPr>
      <xdr:spPr>
        <a:xfrm>
          <a:off x="544068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9E27942-2067-4D31-8F9D-D247F97AA9E9}"/>
            </a:ext>
          </a:extLst>
        </xdr:cNvPr>
        <xdr:cNvSpPr txBox="1"/>
      </xdr:nvSpPr>
      <xdr:spPr>
        <a:xfrm>
          <a:off x="544068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174EE42-78E4-4CC4-AE15-34CB731E1CEB}"/>
            </a:ext>
          </a:extLst>
        </xdr:cNvPr>
        <xdr:cNvSpPr txBox="1"/>
      </xdr:nvSpPr>
      <xdr:spPr>
        <a:xfrm>
          <a:off x="544068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BD39B5A-306C-4A6A-BE84-28F95CF33AAD}"/>
            </a:ext>
          </a:extLst>
        </xdr:cNvPr>
        <xdr:cNvSpPr txBox="1"/>
      </xdr:nvSpPr>
      <xdr:spPr>
        <a:xfrm>
          <a:off x="644652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9AF5C0D-3101-4624-B1C4-D51E56CF9557}"/>
            </a:ext>
          </a:extLst>
        </xdr:cNvPr>
        <xdr:cNvSpPr txBox="1"/>
      </xdr:nvSpPr>
      <xdr:spPr>
        <a:xfrm>
          <a:off x="60579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6B4F4E6-3E15-4726-BD0F-9E5740EEABFA}"/>
            </a:ext>
          </a:extLst>
        </xdr:cNvPr>
        <xdr:cNvSpPr txBox="1"/>
      </xdr:nvSpPr>
      <xdr:spPr>
        <a:xfrm>
          <a:off x="591312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EFFE346-BA29-4CED-AED9-E8FE3910E60C}"/>
            </a:ext>
          </a:extLst>
        </xdr:cNvPr>
        <xdr:cNvSpPr txBox="1"/>
      </xdr:nvSpPr>
      <xdr:spPr>
        <a:xfrm>
          <a:off x="591312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34A9BFD4-1E5B-46D1-9482-B8EAE72ED117}"/>
            </a:ext>
          </a:extLst>
        </xdr:cNvPr>
        <xdr:cNvSpPr txBox="1"/>
      </xdr:nvSpPr>
      <xdr:spPr>
        <a:xfrm>
          <a:off x="6121400" y="239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F6CD3867-198E-4F9D-AB70-E659AF7B1130}"/>
            </a:ext>
          </a:extLst>
        </xdr:cNvPr>
        <xdr:cNvSpPr txBox="1"/>
      </xdr:nvSpPr>
      <xdr:spPr>
        <a:xfrm>
          <a:off x="6121400" y="239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A89B48B9-3C98-480D-BF7B-050BF87DE7A2}"/>
            </a:ext>
          </a:extLst>
        </xdr:cNvPr>
        <xdr:cNvSpPr txBox="1"/>
      </xdr:nvSpPr>
      <xdr:spPr>
        <a:xfrm>
          <a:off x="6121400" y="239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558527D1-CA11-494A-8FA8-85FC9A1A7942}"/>
            </a:ext>
          </a:extLst>
        </xdr:cNvPr>
        <xdr:cNvSpPr txBox="1"/>
      </xdr:nvSpPr>
      <xdr:spPr>
        <a:xfrm>
          <a:off x="6121400" y="239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DAE4732F-BFAA-4D43-AA44-062C0182872E}"/>
            </a:ext>
          </a:extLst>
        </xdr:cNvPr>
        <xdr:cNvSpPr txBox="1"/>
      </xdr:nvSpPr>
      <xdr:spPr>
        <a:xfrm>
          <a:off x="6121400" y="5855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D4BD96CC-1627-4ABC-B92C-222C10F1937D}"/>
            </a:ext>
          </a:extLst>
        </xdr:cNvPr>
        <xdr:cNvSpPr txBox="1"/>
      </xdr:nvSpPr>
      <xdr:spPr>
        <a:xfrm>
          <a:off x="6121400" y="5855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E5F3FA02-5040-4637-8AA1-758E65EFB1B1}"/>
            </a:ext>
          </a:extLst>
        </xdr:cNvPr>
        <xdr:cNvSpPr txBox="1"/>
      </xdr:nvSpPr>
      <xdr:spPr>
        <a:xfrm>
          <a:off x="6121400" y="5855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328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5EEC4C83-58EC-47C5-B25E-B60DF1C21AED}"/>
            </a:ext>
          </a:extLst>
        </xdr:cNvPr>
        <xdr:cNvSpPr txBox="1"/>
      </xdr:nvSpPr>
      <xdr:spPr>
        <a:xfrm>
          <a:off x="6121400" y="5855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331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C3BAD3E6-03C0-4ACC-92AD-0642BAD852B9}"/>
            </a:ext>
          </a:extLst>
        </xdr:cNvPr>
        <xdr:cNvSpPr txBox="1"/>
      </xdr:nvSpPr>
      <xdr:spPr>
        <a:xfrm>
          <a:off x="6121400" y="239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331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25F8FB8B-1413-4AD6-A854-10D3CB5E121F}"/>
            </a:ext>
          </a:extLst>
        </xdr:cNvPr>
        <xdr:cNvSpPr txBox="1"/>
      </xdr:nvSpPr>
      <xdr:spPr>
        <a:xfrm>
          <a:off x="6121400" y="2393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337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BA7F450-DB77-401A-864F-66C799464010}"/>
            </a:ext>
          </a:extLst>
        </xdr:cNvPr>
        <xdr:cNvSpPr txBox="1"/>
      </xdr:nvSpPr>
      <xdr:spPr>
        <a:xfrm>
          <a:off x="6121400" y="609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337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9E57B308-717C-4170-9D50-009E38E26B4A}"/>
            </a:ext>
          </a:extLst>
        </xdr:cNvPr>
        <xdr:cNvSpPr txBox="1"/>
      </xdr:nvSpPr>
      <xdr:spPr>
        <a:xfrm>
          <a:off x="6121400" y="609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343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CA97BDDE-EC2E-4238-BC1E-395951B60100}"/>
            </a:ext>
          </a:extLst>
        </xdr:cNvPr>
        <xdr:cNvSpPr txBox="1"/>
      </xdr:nvSpPr>
      <xdr:spPr>
        <a:xfrm>
          <a:off x="6121400" y="6205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343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49A0D9E-079B-47E5-90FC-AAC6C7CF99A8}"/>
            </a:ext>
          </a:extLst>
        </xdr:cNvPr>
        <xdr:cNvSpPr txBox="1"/>
      </xdr:nvSpPr>
      <xdr:spPr>
        <a:xfrm>
          <a:off x="6121400" y="6205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349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EEEF5360-7B77-4971-BC19-14C87B77E8E7}"/>
            </a:ext>
          </a:extLst>
        </xdr:cNvPr>
        <xdr:cNvSpPr txBox="1"/>
      </xdr:nvSpPr>
      <xdr:spPr>
        <a:xfrm>
          <a:off x="6121400" y="631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349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5A4C2456-6D9E-4432-989F-C0D8298791CB}"/>
            </a:ext>
          </a:extLst>
        </xdr:cNvPr>
        <xdr:cNvSpPr txBox="1"/>
      </xdr:nvSpPr>
      <xdr:spPr>
        <a:xfrm>
          <a:off x="6121400" y="631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EA16A47-8B88-42DD-864B-B590ED97E56A}"/>
            </a:ext>
          </a:extLst>
        </xdr:cNvPr>
        <xdr:cNvSpPr txBox="1"/>
      </xdr:nvSpPr>
      <xdr:spPr>
        <a:xfrm>
          <a:off x="658368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8752ABC-268C-4152-9E26-BFC2E20947AD}"/>
            </a:ext>
          </a:extLst>
        </xdr:cNvPr>
        <xdr:cNvSpPr txBox="1"/>
      </xdr:nvSpPr>
      <xdr:spPr>
        <a:xfrm>
          <a:off x="5913120" y="2084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C36E23F-1377-43D7-A465-1559B98E1013}"/>
            </a:ext>
          </a:extLst>
        </xdr:cNvPr>
        <xdr:cNvSpPr txBox="1"/>
      </xdr:nvSpPr>
      <xdr:spPr>
        <a:xfrm>
          <a:off x="5913120" y="2084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8989116F-334D-4A4E-9066-FC18C314F05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684DC682-93ED-4F6D-85DF-4A02F4B950D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49E5ACCB-218B-4545-B4D3-D6F2CA74641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41290610-7E39-41C3-9B4E-FED942C74C5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E16DB471-945F-46EA-A820-F745614AB03F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FD3359EB-A094-41BB-8F49-6A3A5B9F2727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B81CB5B2-577A-4D76-806C-7E9A1FCAE0B2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1B3D62CB-557E-4FD9-A37C-15081BA046AC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6B7BC840-01BD-4102-A8D0-62EA1B60FE34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570ECD03-7A0D-4B91-8E22-4D56C5AD2744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A36E082A-8A47-494B-99D8-684E6DC32BC2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150A26D4-4F80-4E4F-A665-B53F2A398E28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D7E8E22C-7E25-4621-8E98-9780183DE5E9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F8E18213-BBA1-4D14-A0B5-B8CADCDDE101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285F355C-B546-4842-A78B-DD1B89A4A245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0</xdr:row>
      <xdr:rowOff>0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E05174BA-E6E1-4CDB-A99A-9AEA2225103B}"/>
            </a:ext>
          </a:extLst>
        </xdr:cNvPr>
        <xdr:cNvSpPr txBox="1"/>
      </xdr:nvSpPr>
      <xdr:spPr>
        <a:xfrm>
          <a:off x="11673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47EF3BA5-0517-46CA-9533-36B41F69504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EF40B47D-6CB3-46F6-B4AA-361B20C9AA4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7B57D8DD-AC6F-450E-B668-E45EB53746D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102830C-F253-48CE-9888-AB5826AF958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2CBE6781-C761-494F-A661-A13B2C57C95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E4220EEF-49B7-4FCD-8BBE-174BDD07D09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327B4053-B415-4A49-8873-89678867A7B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B414044F-7D6C-4E2B-B7D5-BF5F53D523F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E8E96AEC-6837-4A28-8301-CFC57AF541E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3CE9632A-2E87-4BF3-9FE6-824E0FAC4B2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89FD314C-2DC6-413A-88B5-61CF5C577AE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71E9C05C-9256-4F1D-BC8A-626131F85C5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B2FBE8F1-D45D-4015-A76E-1B9D3BF18A8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27CD0AF4-875F-442A-A0AD-6708676E41D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B181232-0E9D-4BB3-B38F-851C3FD34E9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913A6FD4-DEAD-4FA8-8762-972EB59209D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75C23297-8D98-4BAF-A737-B498E5100E5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10728A6B-CC8E-439A-8A6E-2DE9D1C353A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10ADE8CC-C1ED-439A-A1FB-68D01B12228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3EBF42E5-36B9-4029-942C-F746826255C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5F275EAB-28E7-40FC-B35C-F56423836B6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D11B9DB-F4D3-4FA9-88D2-C3EB449ADA9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9AA6E845-A81C-4EE2-B605-ADE2A911331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211117B5-5D16-4181-AE75-09364179882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334EB93F-8CA5-4796-BAB2-FB7E20B3C02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1B0C66ED-219D-4FBD-BBDA-E4B21F39DB0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FDC2CABF-C996-4833-9FF7-6C87A722863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85CCEB05-078E-4776-82BD-ACB77535E88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F30EA61C-3B18-49E4-93E3-2FEB0C09EA4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5F51145C-1D89-4400-A91A-C47D100B8BE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8D5DAB85-DB11-401C-A257-E4A6C447A7F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234FA5F4-B0C1-42EC-A4B1-03848BC2611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3B508C25-A43F-4EF1-BEBC-6510F5DABC6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4C90C678-EFB8-40DA-B0FB-9F5F4C20E68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CBD386B6-E830-43B8-A826-8FC7590B59C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22A65DED-9DED-460A-BDA7-2B378B94784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6464863-EBEA-4173-8532-2653CE5B7F1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D0850497-AADC-4B1B-853F-01406F3103D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432BED0E-53E4-44F0-9F2B-AC18511B80A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9DF55726-7773-4D07-BBA2-1B95342AA20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681424BB-0B03-434E-B81A-2481D05D077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FEF3B4B5-62FE-4B0F-9053-44DDD0DE70B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2FF2238C-3CAE-4404-A60F-030C7651DB7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896FA00E-C432-409D-83D3-CF1C3B27A13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296F2067-A675-496D-AAEF-2A9C88E9ED5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6D3635EF-4639-41EB-8305-2D91F0AA983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0980508F-F986-4B77-8BFA-748E2C5D3C2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85AB1A3B-554B-466B-9952-C820714B222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B9802533-A54B-42E0-8C9A-05761358B70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A8AF8E9D-E9F1-4857-BF04-85984B8DDE9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ADEEA0EE-EF95-4742-907E-8C44E9EF609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7BF4A49F-6865-4C49-8693-E8BF862A948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6441AF15-35E4-406B-BFD1-25B32CD8971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AE8CFE30-ACD2-4B9F-8B1E-FD3B2D08651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1909E310-4280-4B75-80AC-1A75C4F271D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AAF2A938-991A-4833-895A-FCF3F274AA7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903873E0-94EC-4595-9B67-D3CA33CF79F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25A1D1E2-9E57-4BF8-B667-ED88CA7A5EE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44FC697D-9CBB-4466-B91B-F733A502698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90FBAFBE-8371-4B89-A9A3-E4282C9C062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1C3286C4-B02F-4443-AACC-6CEB70EE2B0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484473A9-EEA3-4220-94CD-B4A693D5AF6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0C3828C5-3EE4-46FD-AB69-32523F80B74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2FC6C8DD-50B9-4F3C-8EAD-04F2D0B3619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63FFCE5C-55FE-4356-8353-338727DF633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33D37C52-6F39-45A2-AE91-CD0917208BC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0" name="ZoneTexte 99">
          <a:extLst>
            <a:ext uri="{FF2B5EF4-FFF2-40B4-BE49-F238E27FC236}">
              <a16:creationId xmlns:a16="http://schemas.microsoft.com/office/drawing/2014/main" id="{42CC421B-8908-4531-97CB-65ADAE08C21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117364ED-9D9A-4D1B-85AB-8897F383EA5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2" name="ZoneTexte 101">
          <a:extLst>
            <a:ext uri="{FF2B5EF4-FFF2-40B4-BE49-F238E27FC236}">
              <a16:creationId xmlns:a16="http://schemas.microsoft.com/office/drawing/2014/main" id="{5C8ED050-EF60-4333-9DBA-80B1C326AC1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3" name="ZoneTexte 102">
          <a:extLst>
            <a:ext uri="{FF2B5EF4-FFF2-40B4-BE49-F238E27FC236}">
              <a16:creationId xmlns:a16="http://schemas.microsoft.com/office/drawing/2014/main" id="{E6B2C6AF-0F6D-4794-8D21-19183165A4F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4" name="ZoneTexte 103">
          <a:extLst>
            <a:ext uri="{FF2B5EF4-FFF2-40B4-BE49-F238E27FC236}">
              <a16:creationId xmlns:a16="http://schemas.microsoft.com/office/drawing/2014/main" id="{BA5D7189-C6B3-4C2B-929D-3814ECB2E93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BEC2653F-768F-4EB5-B7AE-63ADD727F1E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79AB5A8D-2B6D-4E78-B087-DC061F4B134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FFA4C6AE-DCF1-4B6F-8651-C53E895F693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20A96F63-E835-476C-AF9A-67C31CE58CC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628E091A-D177-4F0A-A383-876F62071CC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7A1F02FA-06F2-47E4-912D-8CC20E55409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8AE1F75F-A3C8-4773-BB55-FC37E54140F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E86F03C7-6333-4235-A289-B83AC430B33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CC1DEADF-DD57-42AE-BD0E-756D52CD08D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6652FB9D-5F93-47E8-969F-5DFF41D3BE3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447849A3-3765-4811-BC49-5796545FAB7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E0EEA5C7-4B07-426D-B8B0-4913AC009F9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2B434CBA-92B3-42CD-8D47-5A2A1E891FE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19" name="ZoneTexte 118">
          <a:extLst>
            <a:ext uri="{FF2B5EF4-FFF2-40B4-BE49-F238E27FC236}">
              <a16:creationId xmlns:a16="http://schemas.microsoft.com/office/drawing/2014/main" id="{123E89FF-4D66-4B1D-9345-4AECD33D7EB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7947681A-59C0-46D9-8013-2AA0791416A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7267FDCB-4D8D-4768-8A64-75C5AADDEC4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7AD94F6E-D2A0-4447-99CA-7DC02411FC0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604597F0-DBFA-4409-9F1A-254EAD695E9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2D62B90D-639E-4C69-950B-3EB142300D6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15A62A5B-7CD4-454C-BA0F-BDFA16692D9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F8E8D123-8CB0-4A44-BC2E-3B0F631D46B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2A38550C-E63A-478D-82C8-1FC4228FAA8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3C6E701A-A924-483E-8F70-6AC13D27978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1E1ECB74-6050-478D-AD81-792C503C253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C61F3DF0-8C21-419A-9A70-235621C0AF0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274E9241-D3FC-47AF-AE70-E2743AAF13E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C9415465-235C-4A72-B126-8B9BDFA99E6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6F1ECF09-F9E0-4F90-88C1-6400B8B40D9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82978EC8-32BD-4C7F-8473-06D6668C1E4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9D52561C-27F6-4D89-9D1C-7A02AFC45B9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A773881D-8D46-4CD2-830B-DF8225217A6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20BD2C8A-FE50-4651-8BF7-90726D0E9C1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69DA82CC-540F-4A47-A2CD-ECD7FFB6063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F953C61E-E619-4E2D-8521-79D53809E5A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713FDB8C-A966-4D54-BDB0-B63DD5D8D53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334C4D09-27C9-4716-90F2-C06525434B8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2" name="ZoneTexte 141">
          <a:extLst>
            <a:ext uri="{FF2B5EF4-FFF2-40B4-BE49-F238E27FC236}">
              <a16:creationId xmlns:a16="http://schemas.microsoft.com/office/drawing/2014/main" id="{3E5B9D3F-914A-42E1-ABC2-95ECE51D783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3" name="ZoneTexte 142">
          <a:extLst>
            <a:ext uri="{FF2B5EF4-FFF2-40B4-BE49-F238E27FC236}">
              <a16:creationId xmlns:a16="http://schemas.microsoft.com/office/drawing/2014/main" id="{FC755E34-D602-4F71-95C2-F8C691C3D8F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4" name="ZoneTexte 143">
          <a:extLst>
            <a:ext uri="{FF2B5EF4-FFF2-40B4-BE49-F238E27FC236}">
              <a16:creationId xmlns:a16="http://schemas.microsoft.com/office/drawing/2014/main" id="{E53304BD-BDCD-4BD9-A2B5-956933586B8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5" name="ZoneTexte 144">
          <a:extLst>
            <a:ext uri="{FF2B5EF4-FFF2-40B4-BE49-F238E27FC236}">
              <a16:creationId xmlns:a16="http://schemas.microsoft.com/office/drawing/2014/main" id="{F2D85A16-75CE-4104-8E3C-F64FFCCBB3D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FFCD0D87-C4DA-4BDB-9A6E-17FBFF81EF5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ACC4F040-35CE-49A5-B4A6-AA0E65605E4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8" name="ZoneTexte 147">
          <a:extLst>
            <a:ext uri="{FF2B5EF4-FFF2-40B4-BE49-F238E27FC236}">
              <a16:creationId xmlns:a16="http://schemas.microsoft.com/office/drawing/2014/main" id="{262FDB56-20D0-4425-94A1-797B5CA53C9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49" name="ZoneTexte 148">
          <a:extLst>
            <a:ext uri="{FF2B5EF4-FFF2-40B4-BE49-F238E27FC236}">
              <a16:creationId xmlns:a16="http://schemas.microsoft.com/office/drawing/2014/main" id="{DF0F7825-281A-4FB3-B15C-777F59C4CF8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0" name="ZoneTexte 149">
          <a:extLst>
            <a:ext uri="{FF2B5EF4-FFF2-40B4-BE49-F238E27FC236}">
              <a16:creationId xmlns:a16="http://schemas.microsoft.com/office/drawing/2014/main" id="{B094437F-48DF-4587-A815-82F859D8348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42855F5D-7893-4418-BF5B-2BE07552EBB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2" name="ZoneTexte 151">
          <a:extLst>
            <a:ext uri="{FF2B5EF4-FFF2-40B4-BE49-F238E27FC236}">
              <a16:creationId xmlns:a16="http://schemas.microsoft.com/office/drawing/2014/main" id="{3F78061F-2B9F-4B24-A292-6504F9EC5F2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3" name="ZoneTexte 152">
          <a:extLst>
            <a:ext uri="{FF2B5EF4-FFF2-40B4-BE49-F238E27FC236}">
              <a16:creationId xmlns:a16="http://schemas.microsoft.com/office/drawing/2014/main" id="{20E9A054-5456-4E57-A7CE-3209FB2331B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4" name="ZoneTexte 153">
          <a:extLst>
            <a:ext uri="{FF2B5EF4-FFF2-40B4-BE49-F238E27FC236}">
              <a16:creationId xmlns:a16="http://schemas.microsoft.com/office/drawing/2014/main" id="{FD7BED80-3084-4AFA-8F01-7E9F858F7E3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7124E797-433F-4077-B1F3-B5F553B531C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C2CCE34E-783B-4323-967E-902761C3319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03EA6406-6C5D-4E2D-ABD7-4A981B3A038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976EF362-96A4-4103-88E0-FCED69E55E1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5DB522C0-A72E-42B5-A815-DECF60A0161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0" name="ZoneTexte 159">
          <a:extLst>
            <a:ext uri="{FF2B5EF4-FFF2-40B4-BE49-F238E27FC236}">
              <a16:creationId xmlns:a16="http://schemas.microsoft.com/office/drawing/2014/main" id="{7F3B4281-F79B-4728-9C5A-B30825A2498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1" name="ZoneTexte 160">
          <a:extLst>
            <a:ext uri="{FF2B5EF4-FFF2-40B4-BE49-F238E27FC236}">
              <a16:creationId xmlns:a16="http://schemas.microsoft.com/office/drawing/2014/main" id="{9A5FC537-0C05-41AC-A7EB-452B64A1275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2" name="ZoneTexte 161">
          <a:extLst>
            <a:ext uri="{FF2B5EF4-FFF2-40B4-BE49-F238E27FC236}">
              <a16:creationId xmlns:a16="http://schemas.microsoft.com/office/drawing/2014/main" id="{A8E3C527-8358-486D-B566-70CC11A077F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3" name="ZoneTexte 162">
          <a:extLst>
            <a:ext uri="{FF2B5EF4-FFF2-40B4-BE49-F238E27FC236}">
              <a16:creationId xmlns:a16="http://schemas.microsoft.com/office/drawing/2014/main" id="{8FDB699C-8375-41F7-9B9C-0A704850587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7F7E9461-D714-42C4-BFE6-03AD9F8B287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5" name="ZoneTexte 164">
          <a:extLst>
            <a:ext uri="{FF2B5EF4-FFF2-40B4-BE49-F238E27FC236}">
              <a16:creationId xmlns:a16="http://schemas.microsoft.com/office/drawing/2014/main" id="{D474FFE3-ACF6-460F-9605-19B6C2007D9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6" name="ZoneTexte 165">
          <a:extLst>
            <a:ext uri="{FF2B5EF4-FFF2-40B4-BE49-F238E27FC236}">
              <a16:creationId xmlns:a16="http://schemas.microsoft.com/office/drawing/2014/main" id="{A984D865-E53A-45A2-BE73-99264370956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5CD82D21-EDB2-44B3-91E2-4FCAC88DD8B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4B923130-0090-45BE-9230-688B4522DE5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E4D9F355-0E23-417F-B6DC-E58FBA46145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9CD2A67A-4B82-4CDE-AC03-A500B01D7D5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1" name="ZoneTexte 170">
          <a:extLst>
            <a:ext uri="{FF2B5EF4-FFF2-40B4-BE49-F238E27FC236}">
              <a16:creationId xmlns:a16="http://schemas.microsoft.com/office/drawing/2014/main" id="{4E93C2A0-4BFE-4B98-96A3-E07F5BB37ED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2" name="ZoneTexte 171">
          <a:extLst>
            <a:ext uri="{FF2B5EF4-FFF2-40B4-BE49-F238E27FC236}">
              <a16:creationId xmlns:a16="http://schemas.microsoft.com/office/drawing/2014/main" id="{9CC572E9-3CB9-4061-92F5-DEBCF011F3B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3" name="ZoneTexte 172">
          <a:extLst>
            <a:ext uri="{FF2B5EF4-FFF2-40B4-BE49-F238E27FC236}">
              <a16:creationId xmlns:a16="http://schemas.microsoft.com/office/drawing/2014/main" id="{C9D906EA-2033-4C81-9591-8F901D97BF5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6B8D7919-6E90-4327-948A-F13D68D854E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B97CCDC3-11EC-458F-AE6A-4D571223798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84852978-2C1C-4467-8CB6-7A18D244E82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2FC544AD-39C4-474E-B9E2-D1192E93294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DF6059F2-F416-4307-8808-4C6629391E1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13EDCA43-FE90-4D32-B82E-CDA9AF2BB0D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2D21F238-11AF-428D-8505-07827CBD999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1" name="ZoneTexte 180">
          <a:extLst>
            <a:ext uri="{FF2B5EF4-FFF2-40B4-BE49-F238E27FC236}">
              <a16:creationId xmlns:a16="http://schemas.microsoft.com/office/drawing/2014/main" id="{9DBCD4C4-434C-4712-BE1B-1215EEE7F0D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2" name="ZoneTexte 181">
          <a:extLst>
            <a:ext uri="{FF2B5EF4-FFF2-40B4-BE49-F238E27FC236}">
              <a16:creationId xmlns:a16="http://schemas.microsoft.com/office/drawing/2014/main" id="{2FF58B95-5038-4CBB-8B16-324132C4042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3" name="ZoneTexte 182">
          <a:extLst>
            <a:ext uri="{FF2B5EF4-FFF2-40B4-BE49-F238E27FC236}">
              <a16:creationId xmlns:a16="http://schemas.microsoft.com/office/drawing/2014/main" id="{83AF6462-00E7-4C5A-B806-52944456202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4" name="ZoneTexte 183">
          <a:extLst>
            <a:ext uri="{FF2B5EF4-FFF2-40B4-BE49-F238E27FC236}">
              <a16:creationId xmlns:a16="http://schemas.microsoft.com/office/drawing/2014/main" id="{61B2DDCD-7DD0-428B-9889-D117B47C78D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5" name="ZoneTexte 184">
          <a:extLst>
            <a:ext uri="{FF2B5EF4-FFF2-40B4-BE49-F238E27FC236}">
              <a16:creationId xmlns:a16="http://schemas.microsoft.com/office/drawing/2014/main" id="{D81E846E-9461-45F1-A20C-787413D46A1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13A92C99-EB86-4441-9654-9667E4FFCFF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906B29CE-133A-4C65-BA23-43BA0A9F24E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588898AC-86FD-4D51-9410-E3EF2A7B95C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221B87DC-A05D-4567-B0F7-D5A187B38BE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324F1072-A858-4692-A2FF-7BD0CD1E6FC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1" name="ZoneTexte 190">
          <a:extLst>
            <a:ext uri="{FF2B5EF4-FFF2-40B4-BE49-F238E27FC236}">
              <a16:creationId xmlns:a16="http://schemas.microsoft.com/office/drawing/2014/main" id="{FF3D8744-CC24-4713-9A7B-1152CCD98DF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5BF73D46-5E3A-4733-A099-B480675CF19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A13E6FAA-E358-44ED-BFCB-CFF3033AD28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452A5FAC-E03D-4E8D-8B07-5BD897264CD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3F7B2D0B-8203-4624-959A-66DCDB96D26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C97F14C7-70F8-44D6-8CB3-91AA2E376BA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3ECCE728-0036-460F-A51E-DDC32B31873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DDA87A70-40AD-42C9-A163-4796C3D008A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0ACC3D28-3D8D-40A0-A39D-E6C2CDDEB44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E5192405-0A28-4F34-A56A-A7A352AD11B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84CA8DB3-1B55-491E-8BC5-40C38C6263D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84AC171E-560F-4B19-AE77-5FF77CF18F1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1738B1A5-5B0D-4647-8B49-135A0669449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7C71B72E-D653-411A-A9BA-6400CE32F91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26AAD255-6B79-4FAE-B08E-E18ABF35F22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FFCCA590-2016-4918-AA17-04DE69B278C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E36AD8B5-9F65-46D8-94E0-31BED1BA586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0976D082-0F9F-4A3C-BDDF-B232224C7BD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ED88D80C-1B4F-4D97-8B12-CA07A655941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D8C74B73-8334-40EE-ABEF-5D5FA259710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5CE2B712-3E71-4FC5-BA69-3892CA218E7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436786"/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AE4C8260-983D-483A-B8CF-7539A80FA13C}"/>
            </a:ext>
          </a:extLst>
        </xdr:cNvPr>
        <xdr:cNvSpPr txBox="1"/>
      </xdr:nvSpPr>
      <xdr:spPr>
        <a:xfrm>
          <a:off x="3581400" y="0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0B711131-E5BA-41A6-844B-0E2434104E1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8CA951F0-4E47-4B51-8969-9E17E3F29B6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887FC00E-AD9F-4325-B45B-1F0FD9F82E0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45E75C14-AA8C-4F15-93B5-A0170928B1F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7" name="ZoneTexte 216">
          <a:extLst>
            <a:ext uri="{FF2B5EF4-FFF2-40B4-BE49-F238E27FC236}">
              <a16:creationId xmlns:a16="http://schemas.microsoft.com/office/drawing/2014/main" id="{50205C18-A3B0-47AA-963A-6652E45F83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8" name="ZoneTexte 217">
          <a:extLst>
            <a:ext uri="{FF2B5EF4-FFF2-40B4-BE49-F238E27FC236}">
              <a16:creationId xmlns:a16="http://schemas.microsoft.com/office/drawing/2014/main" id="{436B97FD-BD71-44AB-8A21-29803B9CA0B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19" name="ZoneTexte 218">
          <a:extLst>
            <a:ext uri="{FF2B5EF4-FFF2-40B4-BE49-F238E27FC236}">
              <a16:creationId xmlns:a16="http://schemas.microsoft.com/office/drawing/2014/main" id="{CB4BCEB1-CF77-48FB-B888-5C1CFD8F874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0" name="ZoneTexte 219">
          <a:extLst>
            <a:ext uri="{FF2B5EF4-FFF2-40B4-BE49-F238E27FC236}">
              <a16:creationId xmlns:a16="http://schemas.microsoft.com/office/drawing/2014/main" id="{9C4EBD52-EF9E-45B1-9611-B9800705F5B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1" name="ZoneTexte 220">
          <a:extLst>
            <a:ext uri="{FF2B5EF4-FFF2-40B4-BE49-F238E27FC236}">
              <a16:creationId xmlns:a16="http://schemas.microsoft.com/office/drawing/2014/main" id="{E45C7997-07C8-4EEA-9A2D-248D8373EAE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2" name="ZoneTexte 221">
          <a:extLst>
            <a:ext uri="{FF2B5EF4-FFF2-40B4-BE49-F238E27FC236}">
              <a16:creationId xmlns:a16="http://schemas.microsoft.com/office/drawing/2014/main" id="{90079B31-0A68-4A6B-8844-45A07A539FA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3" name="ZoneTexte 222">
          <a:extLst>
            <a:ext uri="{FF2B5EF4-FFF2-40B4-BE49-F238E27FC236}">
              <a16:creationId xmlns:a16="http://schemas.microsoft.com/office/drawing/2014/main" id="{6EE23512-F08D-4D38-A73B-639CD237329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77D35EEA-B6A5-410E-8041-E2E7024E06F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F1295D07-4B99-438F-97DD-C18425E35CF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FB3AF195-AA6E-4199-B9DA-FA01622A30A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D7CCEC43-B97D-49C4-A2EB-1CFF22E4EA9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8" name="ZoneTexte 227">
          <a:extLst>
            <a:ext uri="{FF2B5EF4-FFF2-40B4-BE49-F238E27FC236}">
              <a16:creationId xmlns:a16="http://schemas.microsoft.com/office/drawing/2014/main" id="{3E69B321-D405-4704-8577-1CA10ACAD48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29" name="ZoneTexte 228">
          <a:extLst>
            <a:ext uri="{FF2B5EF4-FFF2-40B4-BE49-F238E27FC236}">
              <a16:creationId xmlns:a16="http://schemas.microsoft.com/office/drawing/2014/main" id="{1BD60871-6893-4D9A-BBF6-A1E4B6A656F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0" name="ZoneTexte 229">
          <a:extLst>
            <a:ext uri="{FF2B5EF4-FFF2-40B4-BE49-F238E27FC236}">
              <a16:creationId xmlns:a16="http://schemas.microsoft.com/office/drawing/2014/main" id="{69270C89-CED8-4179-9667-DECE3F7C3A0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A393963F-CA13-4294-923B-28AD094BFF0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54896A6F-27CD-4650-80B0-514BD79BC3B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552E0496-BBC2-484E-9EF6-D644F715794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49128F64-47DE-4460-BA02-F421C264DE0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5" name="ZoneTexte 234">
          <a:extLst>
            <a:ext uri="{FF2B5EF4-FFF2-40B4-BE49-F238E27FC236}">
              <a16:creationId xmlns:a16="http://schemas.microsoft.com/office/drawing/2014/main" id="{5AD0CBFD-EA9A-4945-B8D5-BAB7FF5AD36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6" name="ZoneTexte 235">
          <a:extLst>
            <a:ext uri="{FF2B5EF4-FFF2-40B4-BE49-F238E27FC236}">
              <a16:creationId xmlns:a16="http://schemas.microsoft.com/office/drawing/2014/main" id="{CE7ECDF1-9BBB-4318-9E61-FAA842899B5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7" name="ZoneTexte 236">
          <a:extLst>
            <a:ext uri="{FF2B5EF4-FFF2-40B4-BE49-F238E27FC236}">
              <a16:creationId xmlns:a16="http://schemas.microsoft.com/office/drawing/2014/main" id="{19485231-41FC-446C-927A-5913C2F3B26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A4D3A187-01D9-4B71-92D0-A61C83A0A67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D12174A6-B3D9-4722-9933-E78E694C949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C999824A-7820-4C4E-90D2-70886CBC7A8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1" name="ZoneTexte 240">
          <a:extLst>
            <a:ext uri="{FF2B5EF4-FFF2-40B4-BE49-F238E27FC236}">
              <a16:creationId xmlns:a16="http://schemas.microsoft.com/office/drawing/2014/main" id="{0A793D79-AEFC-49EA-A56A-5B2AA5340CE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2" name="ZoneTexte 241">
          <a:extLst>
            <a:ext uri="{FF2B5EF4-FFF2-40B4-BE49-F238E27FC236}">
              <a16:creationId xmlns:a16="http://schemas.microsoft.com/office/drawing/2014/main" id="{272B2F67-AA28-4C0B-B35D-53A6AAE18E2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3" name="ZoneTexte 242">
          <a:extLst>
            <a:ext uri="{FF2B5EF4-FFF2-40B4-BE49-F238E27FC236}">
              <a16:creationId xmlns:a16="http://schemas.microsoft.com/office/drawing/2014/main" id="{EBF85F66-7DD7-4481-83E8-6FD3781B698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4" name="ZoneTexte 243">
          <a:extLst>
            <a:ext uri="{FF2B5EF4-FFF2-40B4-BE49-F238E27FC236}">
              <a16:creationId xmlns:a16="http://schemas.microsoft.com/office/drawing/2014/main" id="{84B5FCBF-4AFE-4DC4-B820-6A15F53E629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5" name="ZoneTexte 244">
          <a:extLst>
            <a:ext uri="{FF2B5EF4-FFF2-40B4-BE49-F238E27FC236}">
              <a16:creationId xmlns:a16="http://schemas.microsoft.com/office/drawing/2014/main" id="{53F4BC18-A883-4AEC-A31D-2F1B7A479B0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6" name="ZoneTexte 245">
          <a:extLst>
            <a:ext uri="{FF2B5EF4-FFF2-40B4-BE49-F238E27FC236}">
              <a16:creationId xmlns:a16="http://schemas.microsoft.com/office/drawing/2014/main" id="{2B067B9A-0633-457E-A291-FD6B1FFA2C3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7" name="ZoneTexte 246">
          <a:extLst>
            <a:ext uri="{FF2B5EF4-FFF2-40B4-BE49-F238E27FC236}">
              <a16:creationId xmlns:a16="http://schemas.microsoft.com/office/drawing/2014/main" id="{C13DA9AF-8275-48B0-8D1B-49B9B12803B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8" name="ZoneTexte 247">
          <a:extLst>
            <a:ext uri="{FF2B5EF4-FFF2-40B4-BE49-F238E27FC236}">
              <a16:creationId xmlns:a16="http://schemas.microsoft.com/office/drawing/2014/main" id="{9C66BED3-DC1F-4455-A009-FC6805D7646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49" name="ZoneTexte 248">
          <a:extLst>
            <a:ext uri="{FF2B5EF4-FFF2-40B4-BE49-F238E27FC236}">
              <a16:creationId xmlns:a16="http://schemas.microsoft.com/office/drawing/2014/main" id="{6E2568A5-02D2-43D1-AC01-E97983460C2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0" name="ZoneTexte 249">
          <a:extLst>
            <a:ext uri="{FF2B5EF4-FFF2-40B4-BE49-F238E27FC236}">
              <a16:creationId xmlns:a16="http://schemas.microsoft.com/office/drawing/2014/main" id="{8C667333-64A0-4558-BE63-3DEDDCC6BEC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1" name="ZoneTexte 250">
          <a:extLst>
            <a:ext uri="{FF2B5EF4-FFF2-40B4-BE49-F238E27FC236}">
              <a16:creationId xmlns:a16="http://schemas.microsoft.com/office/drawing/2014/main" id="{68AD7F19-2AF3-40CE-82ED-6845C70ECEF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2" name="ZoneTexte 251">
          <a:extLst>
            <a:ext uri="{FF2B5EF4-FFF2-40B4-BE49-F238E27FC236}">
              <a16:creationId xmlns:a16="http://schemas.microsoft.com/office/drawing/2014/main" id="{1FA1F8C6-73EE-4452-8FF1-BDA28B924C6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3" name="ZoneTexte 252">
          <a:extLst>
            <a:ext uri="{FF2B5EF4-FFF2-40B4-BE49-F238E27FC236}">
              <a16:creationId xmlns:a16="http://schemas.microsoft.com/office/drawing/2014/main" id="{1C7FB0FD-E74B-4C92-B7DF-2955BE3505A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4" name="ZoneTexte 253">
          <a:extLst>
            <a:ext uri="{FF2B5EF4-FFF2-40B4-BE49-F238E27FC236}">
              <a16:creationId xmlns:a16="http://schemas.microsoft.com/office/drawing/2014/main" id="{DE9BA494-BF50-4D8A-8965-9AAF0FB0D64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5" name="ZoneTexte 254">
          <a:extLst>
            <a:ext uri="{FF2B5EF4-FFF2-40B4-BE49-F238E27FC236}">
              <a16:creationId xmlns:a16="http://schemas.microsoft.com/office/drawing/2014/main" id="{9F1B9EAB-1071-4E33-BA64-A95B3C77E7B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6" name="ZoneTexte 255">
          <a:extLst>
            <a:ext uri="{FF2B5EF4-FFF2-40B4-BE49-F238E27FC236}">
              <a16:creationId xmlns:a16="http://schemas.microsoft.com/office/drawing/2014/main" id="{1DA9E8D3-00FF-4930-806A-D56157D527C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7" name="ZoneTexte 256">
          <a:extLst>
            <a:ext uri="{FF2B5EF4-FFF2-40B4-BE49-F238E27FC236}">
              <a16:creationId xmlns:a16="http://schemas.microsoft.com/office/drawing/2014/main" id="{A39C327A-6517-4025-8760-D2E8C579D44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8" name="ZoneTexte 257">
          <a:extLst>
            <a:ext uri="{FF2B5EF4-FFF2-40B4-BE49-F238E27FC236}">
              <a16:creationId xmlns:a16="http://schemas.microsoft.com/office/drawing/2014/main" id="{1340AC53-091C-45B0-B65D-000496AE11F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59" name="ZoneTexte 258">
          <a:extLst>
            <a:ext uri="{FF2B5EF4-FFF2-40B4-BE49-F238E27FC236}">
              <a16:creationId xmlns:a16="http://schemas.microsoft.com/office/drawing/2014/main" id="{D30E4CC4-0D06-4FFD-8306-C62E2270DE2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0" name="ZoneTexte 259">
          <a:extLst>
            <a:ext uri="{FF2B5EF4-FFF2-40B4-BE49-F238E27FC236}">
              <a16:creationId xmlns:a16="http://schemas.microsoft.com/office/drawing/2014/main" id="{1499165F-D1DC-44E5-8E21-19F0C42D52C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1" name="ZoneTexte 260">
          <a:extLst>
            <a:ext uri="{FF2B5EF4-FFF2-40B4-BE49-F238E27FC236}">
              <a16:creationId xmlns:a16="http://schemas.microsoft.com/office/drawing/2014/main" id="{12F95153-7FE0-43BA-A349-C1E840636AC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2" name="ZoneTexte 261">
          <a:extLst>
            <a:ext uri="{FF2B5EF4-FFF2-40B4-BE49-F238E27FC236}">
              <a16:creationId xmlns:a16="http://schemas.microsoft.com/office/drawing/2014/main" id="{13687356-3F6A-4ADA-8D03-39FAE43F0D8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3" name="ZoneTexte 262">
          <a:extLst>
            <a:ext uri="{FF2B5EF4-FFF2-40B4-BE49-F238E27FC236}">
              <a16:creationId xmlns:a16="http://schemas.microsoft.com/office/drawing/2014/main" id="{8EE2F41A-D5FC-4502-A1BC-6AED5D43DE4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4" name="ZoneTexte 263">
          <a:extLst>
            <a:ext uri="{FF2B5EF4-FFF2-40B4-BE49-F238E27FC236}">
              <a16:creationId xmlns:a16="http://schemas.microsoft.com/office/drawing/2014/main" id="{F7965AD7-EF0F-40E0-96E5-5018C874404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5" name="ZoneTexte 264">
          <a:extLst>
            <a:ext uri="{FF2B5EF4-FFF2-40B4-BE49-F238E27FC236}">
              <a16:creationId xmlns:a16="http://schemas.microsoft.com/office/drawing/2014/main" id="{BB5F1146-481B-40E6-8BCD-912FE0AB5A3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6" name="ZoneTexte 265">
          <a:extLst>
            <a:ext uri="{FF2B5EF4-FFF2-40B4-BE49-F238E27FC236}">
              <a16:creationId xmlns:a16="http://schemas.microsoft.com/office/drawing/2014/main" id="{845F1A47-C3E8-48A4-9A0C-3704840AE62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7" name="ZoneTexte 266">
          <a:extLst>
            <a:ext uri="{FF2B5EF4-FFF2-40B4-BE49-F238E27FC236}">
              <a16:creationId xmlns:a16="http://schemas.microsoft.com/office/drawing/2014/main" id="{508AA851-9C7F-4571-A5D3-E8A1095FE27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8" name="ZoneTexte 267">
          <a:extLst>
            <a:ext uri="{FF2B5EF4-FFF2-40B4-BE49-F238E27FC236}">
              <a16:creationId xmlns:a16="http://schemas.microsoft.com/office/drawing/2014/main" id="{CE65C336-25BD-4A64-A47A-4BCDBEBB88F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69" name="ZoneTexte 268">
          <a:extLst>
            <a:ext uri="{FF2B5EF4-FFF2-40B4-BE49-F238E27FC236}">
              <a16:creationId xmlns:a16="http://schemas.microsoft.com/office/drawing/2014/main" id="{045FA9F4-DF34-4EE2-B2A5-58570F8434D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0" name="ZoneTexte 269">
          <a:extLst>
            <a:ext uri="{FF2B5EF4-FFF2-40B4-BE49-F238E27FC236}">
              <a16:creationId xmlns:a16="http://schemas.microsoft.com/office/drawing/2014/main" id="{635609A8-BA01-4BBF-AC7C-856EC4E53B7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1" name="ZoneTexte 270">
          <a:extLst>
            <a:ext uri="{FF2B5EF4-FFF2-40B4-BE49-F238E27FC236}">
              <a16:creationId xmlns:a16="http://schemas.microsoft.com/office/drawing/2014/main" id="{6326D709-7490-418B-AA46-1292A0A3106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2" name="ZoneTexte 271">
          <a:extLst>
            <a:ext uri="{FF2B5EF4-FFF2-40B4-BE49-F238E27FC236}">
              <a16:creationId xmlns:a16="http://schemas.microsoft.com/office/drawing/2014/main" id="{4581C12E-B738-402D-82F8-515C856C794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6FEDD69A-7DAB-4AD6-81AC-E58C1245C24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4" name="ZoneTexte 273">
          <a:extLst>
            <a:ext uri="{FF2B5EF4-FFF2-40B4-BE49-F238E27FC236}">
              <a16:creationId xmlns:a16="http://schemas.microsoft.com/office/drawing/2014/main" id="{549F33A0-AC7C-4CB5-9D9F-E14B8BC571D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5" name="ZoneTexte 274">
          <a:extLst>
            <a:ext uri="{FF2B5EF4-FFF2-40B4-BE49-F238E27FC236}">
              <a16:creationId xmlns:a16="http://schemas.microsoft.com/office/drawing/2014/main" id="{FAA124E6-9657-4C7F-B085-09CAD919A94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6" name="ZoneTexte 275">
          <a:extLst>
            <a:ext uri="{FF2B5EF4-FFF2-40B4-BE49-F238E27FC236}">
              <a16:creationId xmlns:a16="http://schemas.microsoft.com/office/drawing/2014/main" id="{D658E66C-D3EA-409B-A3EC-3E8A2999E5B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7" name="ZoneTexte 276">
          <a:extLst>
            <a:ext uri="{FF2B5EF4-FFF2-40B4-BE49-F238E27FC236}">
              <a16:creationId xmlns:a16="http://schemas.microsoft.com/office/drawing/2014/main" id="{C8F13129-32E6-4865-A3C2-98851AA88B3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8" name="ZoneTexte 277">
          <a:extLst>
            <a:ext uri="{FF2B5EF4-FFF2-40B4-BE49-F238E27FC236}">
              <a16:creationId xmlns:a16="http://schemas.microsoft.com/office/drawing/2014/main" id="{23CC42C0-29D9-40E7-BFB8-4BF5E34EBA4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79" name="ZoneTexte 278">
          <a:extLst>
            <a:ext uri="{FF2B5EF4-FFF2-40B4-BE49-F238E27FC236}">
              <a16:creationId xmlns:a16="http://schemas.microsoft.com/office/drawing/2014/main" id="{1B562CE0-8715-41FF-9694-C19FE1CEC1C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0" name="ZoneTexte 279">
          <a:extLst>
            <a:ext uri="{FF2B5EF4-FFF2-40B4-BE49-F238E27FC236}">
              <a16:creationId xmlns:a16="http://schemas.microsoft.com/office/drawing/2014/main" id="{5C01AAB8-3146-408B-ACDE-D896B9B5ACA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1" name="ZoneTexte 280">
          <a:extLst>
            <a:ext uri="{FF2B5EF4-FFF2-40B4-BE49-F238E27FC236}">
              <a16:creationId xmlns:a16="http://schemas.microsoft.com/office/drawing/2014/main" id="{3EE4FDC4-D0C2-465A-BF0A-FA7CFDE8489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2" name="ZoneTexte 281">
          <a:extLst>
            <a:ext uri="{FF2B5EF4-FFF2-40B4-BE49-F238E27FC236}">
              <a16:creationId xmlns:a16="http://schemas.microsoft.com/office/drawing/2014/main" id="{66D51948-1176-4EBF-94F8-B9761A666C3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3" name="ZoneTexte 282">
          <a:extLst>
            <a:ext uri="{FF2B5EF4-FFF2-40B4-BE49-F238E27FC236}">
              <a16:creationId xmlns:a16="http://schemas.microsoft.com/office/drawing/2014/main" id="{004820DE-99B6-4346-9A0E-8708026739B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4" name="ZoneTexte 283">
          <a:extLst>
            <a:ext uri="{FF2B5EF4-FFF2-40B4-BE49-F238E27FC236}">
              <a16:creationId xmlns:a16="http://schemas.microsoft.com/office/drawing/2014/main" id="{ECFA054F-8E6A-498C-8336-A81650615C2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5" name="ZoneTexte 284">
          <a:extLst>
            <a:ext uri="{FF2B5EF4-FFF2-40B4-BE49-F238E27FC236}">
              <a16:creationId xmlns:a16="http://schemas.microsoft.com/office/drawing/2014/main" id="{7C0D03A2-4CDF-4331-8719-F3608824734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6" name="ZoneTexte 285">
          <a:extLst>
            <a:ext uri="{FF2B5EF4-FFF2-40B4-BE49-F238E27FC236}">
              <a16:creationId xmlns:a16="http://schemas.microsoft.com/office/drawing/2014/main" id="{8E59E406-5024-465D-941A-6430C5EC373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7" name="ZoneTexte 286">
          <a:extLst>
            <a:ext uri="{FF2B5EF4-FFF2-40B4-BE49-F238E27FC236}">
              <a16:creationId xmlns:a16="http://schemas.microsoft.com/office/drawing/2014/main" id="{27D6730A-4595-4379-9AD6-C5F568BC03A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8" name="ZoneTexte 287">
          <a:extLst>
            <a:ext uri="{FF2B5EF4-FFF2-40B4-BE49-F238E27FC236}">
              <a16:creationId xmlns:a16="http://schemas.microsoft.com/office/drawing/2014/main" id="{EA7B966E-8C40-4D83-9419-DCDE2143FD0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A9FF5601-8C51-4EEE-8294-6859E153557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8F761CA0-DFF8-4C80-9D5C-9E6D983A431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1B80B608-CFC1-4D64-A7B9-56AAC60C756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2" name="ZoneTexte 291">
          <a:extLst>
            <a:ext uri="{FF2B5EF4-FFF2-40B4-BE49-F238E27FC236}">
              <a16:creationId xmlns:a16="http://schemas.microsoft.com/office/drawing/2014/main" id="{0A1A883C-B831-4EF5-8F31-332C06BC91C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3" name="ZoneTexte 292">
          <a:extLst>
            <a:ext uri="{FF2B5EF4-FFF2-40B4-BE49-F238E27FC236}">
              <a16:creationId xmlns:a16="http://schemas.microsoft.com/office/drawing/2014/main" id="{A9CE5316-6B6F-40AC-8479-56B1DE4CFD6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977283B5-94D1-4688-9636-EF02984D67F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0156814D-1262-441C-BE3C-3E68E0B90E9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6" name="ZoneTexte 295">
          <a:extLst>
            <a:ext uri="{FF2B5EF4-FFF2-40B4-BE49-F238E27FC236}">
              <a16:creationId xmlns:a16="http://schemas.microsoft.com/office/drawing/2014/main" id="{FDCE3333-284D-4349-A8F9-DEE0842095C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7" name="ZoneTexte 296">
          <a:extLst>
            <a:ext uri="{FF2B5EF4-FFF2-40B4-BE49-F238E27FC236}">
              <a16:creationId xmlns:a16="http://schemas.microsoft.com/office/drawing/2014/main" id="{417366AE-9F00-4913-805D-0518075D885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B0F9C7E0-EBD3-4DBF-BE36-63CF3A37542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702622E8-723C-4F21-9AD0-C5707002902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0" name="ZoneTexte 299">
          <a:extLst>
            <a:ext uri="{FF2B5EF4-FFF2-40B4-BE49-F238E27FC236}">
              <a16:creationId xmlns:a16="http://schemas.microsoft.com/office/drawing/2014/main" id="{1620C10E-B554-47F0-B580-D189ED01DAF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1" name="ZoneTexte 300">
          <a:extLst>
            <a:ext uri="{FF2B5EF4-FFF2-40B4-BE49-F238E27FC236}">
              <a16:creationId xmlns:a16="http://schemas.microsoft.com/office/drawing/2014/main" id="{7C9AEB47-CB32-497E-A68B-E289C938EDC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2" name="ZoneTexte 301">
          <a:extLst>
            <a:ext uri="{FF2B5EF4-FFF2-40B4-BE49-F238E27FC236}">
              <a16:creationId xmlns:a16="http://schemas.microsoft.com/office/drawing/2014/main" id="{53D495EB-A7BB-4600-A455-0236C6FC277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3" name="ZoneTexte 302">
          <a:extLst>
            <a:ext uri="{FF2B5EF4-FFF2-40B4-BE49-F238E27FC236}">
              <a16:creationId xmlns:a16="http://schemas.microsoft.com/office/drawing/2014/main" id="{21C37864-961D-4AA5-8A3D-D2BF177647D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4" name="ZoneTexte 303">
          <a:extLst>
            <a:ext uri="{FF2B5EF4-FFF2-40B4-BE49-F238E27FC236}">
              <a16:creationId xmlns:a16="http://schemas.microsoft.com/office/drawing/2014/main" id="{7CECBC60-43B5-4548-89DE-990DF701641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548FF25C-1A81-409D-9D04-D761762626E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29AE96DE-D8F7-4B16-A385-399D42957B1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37F86E59-D9A9-43C5-9B67-EE3D77A9BC5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92FCA239-71A3-49EF-A5D8-A2DC6685325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09" name="ZoneTexte 308">
          <a:extLst>
            <a:ext uri="{FF2B5EF4-FFF2-40B4-BE49-F238E27FC236}">
              <a16:creationId xmlns:a16="http://schemas.microsoft.com/office/drawing/2014/main" id="{38FAA291-007C-4786-8E65-86E4573645B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0" name="ZoneTexte 309">
          <a:extLst>
            <a:ext uri="{FF2B5EF4-FFF2-40B4-BE49-F238E27FC236}">
              <a16:creationId xmlns:a16="http://schemas.microsoft.com/office/drawing/2014/main" id="{0D96B49E-6EA2-4A8D-B442-1BA0F88EC6C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1" name="ZoneTexte 310">
          <a:extLst>
            <a:ext uri="{FF2B5EF4-FFF2-40B4-BE49-F238E27FC236}">
              <a16:creationId xmlns:a16="http://schemas.microsoft.com/office/drawing/2014/main" id="{E7BC4A78-14BE-41A6-9D9C-DF22B4BF30D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2" name="ZoneTexte 311">
          <a:extLst>
            <a:ext uri="{FF2B5EF4-FFF2-40B4-BE49-F238E27FC236}">
              <a16:creationId xmlns:a16="http://schemas.microsoft.com/office/drawing/2014/main" id="{44E4D775-1BDD-470F-BD77-2EE0C3D7E17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CB18D410-AAA8-4897-A8C8-FA924E2473F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4" name="ZoneTexte 313">
          <a:extLst>
            <a:ext uri="{FF2B5EF4-FFF2-40B4-BE49-F238E27FC236}">
              <a16:creationId xmlns:a16="http://schemas.microsoft.com/office/drawing/2014/main" id="{4749BAA1-935B-415B-99E4-DCFF9C13862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5" name="ZoneTexte 314">
          <a:extLst>
            <a:ext uri="{FF2B5EF4-FFF2-40B4-BE49-F238E27FC236}">
              <a16:creationId xmlns:a16="http://schemas.microsoft.com/office/drawing/2014/main" id="{DFCE41D9-4B81-4067-A948-2AEA6C4D7A2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6" name="ZoneTexte 315">
          <a:extLst>
            <a:ext uri="{FF2B5EF4-FFF2-40B4-BE49-F238E27FC236}">
              <a16:creationId xmlns:a16="http://schemas.microsoft.com/office/drawing/2014/main" id="{0B4EF322-B6C4-4C1D-8FFD-EDFBE9D0CB0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7" name="ZoneTexte 316">
          <a:extLst>
            <a:ext uri="{FF2B5EF4-FFF2-40B4-BE49-F238E27FC236}">
              <a16:creationId xmlns:a16="http://schemas.microsoft.com/office/drawing/2014/main" id="{57A1DDE7-4A31-431B-BF3D-94A6CD61D9C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F4870DEB-C8F7-4D4F-B7CD-25629DECD5E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19" name="ZoneTexte 318">
          <a:extLst>
            <a:ext uri="{FF2B5EF4-FFF2-40B4-BE49-F238E27FC236}">
              <a16:creationId xmlns:a16="http://schemas.microsoft.com/office/drawing/2014/main" id="{77602008-1631-42F8-8043-B257BA60D8B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0" name="ZoneTexte 319">
          <a:extLst>
            <a:ext uri="{FF2B5EF4-FFF2-40B4-BE49-F238E27FC236}">
              <a16:creationId xmlns:a16="http://schemas.microsoft.com/office/drawing/2014/main" id="{4672E4F4-8D15-4FDA-BA1B-D8CBAC82474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1" name="ZoneTexte 320">
          <a:extLst>
            <a:ext uri="{FF2B5EF4-FFF2-40B4-BE49-F238E27FC236}">
              <a16:creationId xmlns:a16="http://schemas.microsoft.com/office/drawing/2014/main" id="{550FB607-C4F5-4DE0-9438-74CB41C1EBD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2" name="ZoneTexte 321">
          <a:extLst>
            <a:ext uri="{FF2B5EF4-FFF2-40B4-BE49-F238E27FC236}">
              <a16:creationId xmlns:a16="http://schemas.microsoft.com/office/drawing/2014/main" id="{DA7DDF0A-9779-4023-A0B0-FF15D6B3EDF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AC477553-D840-4117-A40B-C30F16B2D77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4" name="ZoneTexte 323">
          <a:extLst>
            <a:ext uri="{FF2B5EF4-FFF2-40B4-BE49-F238E27FC236}">
              <a16:creationId xmlns:a16="http://schemas.microsoft.com/office/drawing/2014/main" id="{41E7AE7B-7637-484D-89BA-1A9B92FD949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6917D117-1C24-41DE-B80E-5BBFB4888C3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B51466DF-9ED5-4F2A-AD94-03FF4328C6F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D1EF295F-DC3E-4A7C-97BE-207AEE8F2F2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9597443D-74A5-4400-BE65-9073E822399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20BA7EA7-BFC6-4B64-BE85-F6F5D0C0114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E11E7F1B-95F3-407A-AB0A-2D478EDFD4E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DAE4B880-55F5-4C8A-88BE-41555507EAA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A8EE79E1-FB94-4007-A732-230AB4D6155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3" name="ZoneTexte 332">
          <a:extLst>
            <a:ext uri="{FF2B5EF4-FFF2-40B4-BE49-F238E27FC236}">
              <a16:creationId xmlns:a16="http://schemas.microsoft.com/office/drawing/2014/main" id="{E3223BC2-BCAC-4CF2-B8A5-89BEB8156A3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4" name="ZoneTexte 333">
          <a:extLst>
            <a:ext uri="{FF2B5EF4-FFF2-40B4-BE49-F238E27FC236}">
              <a16:creationId xmlns:a16="http://schemas.microsoft.com/office/drawing/2014/main" id="{F54FD8C2-3E94-4A3A-A3E3-99B5DD9B256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5" name="ZoneTexte 334">
          <a:extLst>
            <a:ext uri="{FF2B5EF4-FFF2-40B4-BE49-F238E27FC236}">
              <a16:creationId xmlns:a16="http://schemas.microsoft.com/office/drawing/2014/main" id="{57BCE57F-4BBD-4827-9529-2CE8B6D35DE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6" name="ZoneTexte 335">
          <a:extLst>
            <a:ext uri="{FF2B5EF4-FFF2-40B4-BE49-F238E27FC236}">
              <a16:creationId xmlns:a16="http://schemas.microsoft.com/office/drawing/2014/main" id="{B062F603-17E8-4060-AA58-003BE2EAEA8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7" name="ZoneTexte 336">
          <a:extLst>
            <a:ext uri="{FF2B5EF4-FFF2-40B4-BE49-F238E27FC236}">
              <a16:creationId xmlns:a16="http://schemas.microsoft.com/office/drawing/2014/main" id="{E6A4333F-4690-448A-AAF5-E90EC8FCC97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8" name="ZoneTexte 337">
          <a:extLst>
            <a:ext uri="{FF2B5EF4-FFF2-40B4-BE49-F238E27FC236}">
              <a16:creationId xmlns:a16="http://schemas.microsoft.com/office/drawing/2014/main" id="{F5D9EEEE-63B0-4407-AA14-37D2A2F1C02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39" name="ZoneTexte 338">
          <a:extLst>
            <a:ext uri="{FF2B5EF4-FFF2-40B4-BE49-F238E27FC236}">
              <a16:creationId xmlns:a16="http://schemas.microsoft.com/office/drawing/2014/main" id="{CC1AA9BF-2BC7-4515-B519-9B86D47BC1A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0" name="ZoneTexte 339">
          <a:extLst>
            <a:ext uri="{FF2B5EF4-FFF2-40B4-BE49-F238E27FC236}">
              <a16:creationId xmlns:a16="http://schemas.microsoft.com/office/drawing/2014/main" id="{0264C6C7-82BE-4BDA-AA7C-E1AE51B0336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1" name="ZoneTexte 340">
          <a:extLst>
            <a:ext uri="{FF2B5EF4-FFF2-40B4-BE49-F238E27FC236}">
              <a16:creationId xmlns:a16="http://schemas.microsoft.com/office/drawing/2014/main" id="{3CB669D8-0C3A-4D7E-8395-E5E11E1F09A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2" name="ZoneTexte 341">
          <a:extLst>
            <a:ext uri="{FF2B5EF4-FFF2-40B4-BE49-F238E27FC236}">
              <a16:creationId xmlns:a16="http://schemas.microsoft.com/office/drawing/2014/main" id="{A9641F7E-BE20-4EA3-AD01-0A35CB51D7A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3" name="ZoneTexte 342">
          <a:extLst>
            <a:ext uri="{FF2B5EF4-FFF2-40B4-BE49-F238E27FC236}">
              <a16:creationId xmlns:a16="http://schemas.microsoft.com/office/drawing/2014/main" id="{EE382684-8808-4E15-9ED5-57E20FD7DEC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4" name="ZoneTexte 343">
          <a:extLst>
            <a:ext uri="{FF2B5EF4-FFF2-40B4-BE49-F238E27FC236}">
              <a16:creationId xmlns:a16="http://schemas.microsoft.com/office/drawing/2014/main" id="{7FB26DD5-247C-4941-8A7E-2161A1E4CC4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5" name="ZoneTexte 344">
          <a:extLst>
            <a:ext uri="{FF2B5EF4-FFF2-40B4-BE49-F238E27FC236}">
              <a16:creationId xmlns:a16="http://schemas.microsoft.com/office/drawing/2014/main" id="{DCB4A246-89BD-4031-8AE1-CD0A4F3333A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6" name="ZoneTexte 345">
          <a:extLst>
            <a:ext uri="{FF2B5EF4-FFF2-40B4-BE49-F238E27FC236}">
              <a16:creationId xmlns:a16="http://schemas.microsoft.com/office/drawing/2014/main" id="{6999804C-5D97-41DB-A852-77616EF8DEB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7" name="ZoneTexte 346">
          <a:extLst>
            <a:ext uri="{FF2B5EF4-FFF2-40B4-BE49-F238E27FC236}">
              <a16:creationId xmlns:a16="http://schemas.microsoft.com/office/drawing/2014/main" id="{EC221D01-66D1-4A71-A4EE-CAD64680F84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8" name="ZoneTexte 347">
          <a:extLst>
            <a:ext uri="{FF2B5EF4-FFF2-40B4-BE49-F238E27FC236}">
              <a16:creationId xmlns:a16="http://schemas.microsoft.com/office/drawing/2014/main" id="{8FCBE603-7635-41DB-96CB-043C935F195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49" name="ZoneTexte 348">
          <a:extLst>
            <a:ext uri="{FF2B5EF4-FFF2-40B4-BE49-F238E27FC236}">
              <a16:creationId xmlns:a16="http://schemas.microsoft.com/office/drawing/2014/main" id="{297B09C9-2B6E-4C72-BAF4-4C34E62EC72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0" name="ZoneTexte 349">
          <a:extLst>
            <a:ext uri="{FF2B5EF4-FFF2-40B4-BE49-F238E27FC236}">
              <a16:creationId xmlns:a16="http://schemas.microsoft.com/office/drawing/2014/main" id="{89FA444C-5881-4005-804A-BA17CB2B550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1" name="ZoneTexte 350">
          <a:extLst>
            <a:ext uri="{FF2B5EF4-FFF2-40B4-BE49-F238E27FC236}">
              <a16:creationId xmlns:a16="http://schemas.microsoft.com/office/drawing/2014/main" id="{1E26523D-DC72-408E-B8F2-FB7C645EEA1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2" name="ZoneTexte 351">
          <a:extLst>
            <a:ext uri="{FF2B5EF4-FFF2-40B4-BE49-F238E27FC236}">
              <a16:creationId xmlns:a16="http://schemas.microsoft.com/office/drawing/2014/main" id="{1314F94D-0AFC-4398-AA36-E1775BA6A16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3" name="ZoneTexte 352">
          <a:extLst>
            <a:ext uri="{FF2B5EF4-FFF2-40B4-BE49-F238E27FC236}">
              <a16:creationId xmlns:a16="http://schemas.microsoft.com/office/drawing/2014/main" id="{E78F9BC4-90DA-4BBA-9E3F-F4C5E8FB691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4" name="ZoneTexte 353">
          <a:extLst>
            <a:ext uri="{FF2B5EF4-FFF2-40B4-BE49-F238E27FC236}">
              <a16:creationId xmlns:a16="http://schemas.microsoft.com/office/drawing/2014/main" id="{DD3D4EA6-EDBD-4D90-BDA0-1EF6B89131A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5" name="ZoneTexte 354">
          <a:extLst>
            <a:ext uri="{FF2B5EF4-FFF2-40B4-BE49-F238E27FC236}">
              <a16:creationId xmlns:a16="http://schemas.microsoft.com/office/drawing/2014/main" id="{F59C74AF-CBC0-4CDD-9CB2-CA3F9641AE1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6" name="ZoneTexte 355">
          <a:extLst>
            <a:ext uri="{FF2B5EF4-FFF2-40B4-BE49-F238E27FC236}">
              <a16:creationId xmlns:a16="http://schemas.microsoft.com/office/drawing/2014/main" id="{AD85BDDF-79F7-4332-AE5C-17C6C95E15F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7" name="ZoneTexte 356">
          <a:extLst>
            <a:ext uri="{FF2B5EF4-FFF2-40B4-BE49-F238E27FC236}">
              <a16:creationId xmlns:a16="http://schemas.microsoft.com/office/drawing/2014/main" id="{FD0ACCEF-819F-49BA-B387-97C907D0810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8" name="ZoneTexte 357">
          <a:extLst>
            <a:ext uri="{FF2B5EF4-FFF2-40B4-BE49-F238E27FC236}">
              <a16:creationId xmlns:a16="http://schemas.microsoft.com/office/drawing/2014/main" id="{79AEC5E9-CD7B-4C6A-9B3E-51C60DB989B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59" name="ZoneTexte 358">
          <a:extLst>
            <a:ext uri="{FF2B5EF4-FFF2-40B4-BE49-F238E27FC236}">
              <a16:creationId xmlns:a16="http://schemas.microsoft.com/office/drawing/2014/main" id="{5D259D62-62D5-4067-BC0A-4ED080C6DAC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0" name="ZoneTexte 359">
          <a:extLst>
            <a:ext uri="{FF2B5EF4-FFF2-40B4-BE49-F238E27FC236}">
              <a16:creationId xmlns:a16="http://schemas.microsoft.com/office/drawing/2014/main" id="{6C1E1A0E-DD4B-4142-8A01-3B8D1938868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1" name="ZoneTexte 360">
          <a:extLst>
            <a:ext uri="{FF2B5EF4-FFF2-40B4-BE49-F238E27FC236}">
              <a16:creationId xmlns:a16="http://schemas.microsoft.com/office/drawing/2014/main" id="{D19005FE-808E-4023-8AB7-433D26D9A05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2" name="ZoneTexte 361">
          <a:extLst>
            <a:ext uri="{FF2B5EF4-FFF2-40B4-BE49-F238E27FC236}">
              <a16:creationId xmlns:a16="http://schemas.microsoft.com/office/drawing/2014/main" id="{B9D2FFE5-7CB1-4675-BEE2-3FEDF01DED5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3" name="ZoneTexte 362">
          <a:extLst>
            <a:ext uri="{FF2B5EF4-FFF2-40B4-BE49-F238E27FC236}">
              <a16:creationId xmlns:a16="http://schemas.microsoft.com/office/drawing/2014/main" id="{C94DA069-6CCC-4E54-809A-77BF336F6D0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4" name="ZoneTexte 363">
          <a:extLst>
            <a:ext uri="{FF2B5EF4-FFF2-40B4-BE49-F238E27FC236}">
              <a16:creationId xmlns:a16="http://schemas.microsoft.com/office/drawing/2014/main" id="{AACD7E84-C38C-4C84-97A3-B979D1A9CC2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5" name="ZoneTexte 364">
          <a:extLst>
            <a:ext uri="{FF2B5EF4-FFF2-40B4-BE49-F238E27FC236}">
              <a16:creationId xmlns:a16="http://schemas.microsoft.com/office/drawing/2014/main" id="{FC58BD7B-D508-4533-895C-9153BFC068A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6" name="ZoneTexte 365">
          <a:extLst>
            <a:ext uri="{FF2B5EF4-FFF2-40B4-BE49-F238E27FC236}">
              <a16:creationId xmlns:a16="http://schemas.microsoft.com/office/drawing/2014/main" id="{A58B79D6-7E8A-4606-8F3B-1E2DCD7667D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7" name="ZoneTexte 366">
          <a:extLst>
            <a:ext uri="{FF2B5EF4-FFF2-40B4-BE49-F238E27FC236}">
              <a16:creationId xmlns:a16="http://schemas.microsoft.com/office/drawing/2014/main" id="{DEAE975F-65A9-47EB-BDD0-ECE1A94D250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8" name="ZoneTexte 367">
          <a:extLst>
            <a:ext uri="{FF2B5EF4-FFF2-40B4-BE49-F238E27FC236}">
              <a16:creationId xmlns:a16="http://schemas.microsoft.com/office/drawing/2014/main" id="{35511A24-5E54-408F-9166-B9D57973D45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69" name="ZoneTexte 368">
          <a:extLst>
            <a:ext uri="{FF2B5EF4-FFF2-40B4-BE49-F238E27FC236}">
              <a16:creationId xmlns:a16="http://schemas.microsoft.com/office/drawing/2014/main" id="{9B778F53-C1E0-4ABF-B592-4E18D7BD985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0" name="ZoneTexte 369">
          <a:extLst>
            <a:ext uri="{FF2B5EF4-FFF2-40B4-BE49-F238E27FC236}">
              <a16:creationId xmlns:a16="http://schemas.microsoft.com/office/drawing/2014/main" id="{3C89945A-C651-481A-90DE-4FA3BB79C2C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1" name="ZoneTexte 370">
          <a:extLst>
            <a:ext uri="{FF2B5EF4-FFF2-40B4-BE49-F238E27FC236}">
              <a16:creationId xmlns:a16="http://schemas.microsoft.com/office/drawing/2014/main" id="{12A258FC-85DB-4720-85B4-5C10CBB9179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2" name="ZoneTexte 371">
          <a:extLst>
            <a:ext uri="{FF2B5EF4-FFF2-40B4-BE49-F238E27FC236}">
              <a16:creationId xmlns:a16="http://schemas.microsoft.com/office/drawing/2014/main" id="{DDAFECFB-BC9C-4063-ACC8-0198BA06E56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3" name="ZoneTexte 372">
          <a:extLst>
            <a:ext uri="{FF2B5EF4-FFF2-40B4-BE49-F238E27FC236}">
              <a16:creationId xmlns:a16="http://schemas.microsoft.com/office/drawing/2014/main" id="{256D124A-2D11-4458-8034-7C036284E62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4" name="ZoneTexte 373">
          <a:extLst>
            <a:ext uri="{FF2B5EF4-FFF2-40B4-BE49-F238E27FC236}">
              <a16:creationId xmlns:a16="http://schemas.microsoft.com/office/drawing/2014/main" id="{E84CF083-5403-41F5-BBEA-160CF296AC3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5" name="ZoneTexte 374">
          <a:extLst>
            <a:ext uri="{FF2B5EF4-FFF2-40B4-BE49-F238E27FC236}">
              <a16:creationId xmlns:a16="http://schemas.microsoft.com/office/drawing/2014/main" id="{3C4F994E-151C-4213-AD89-B99F4CC3889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6" name="ZoneTexte 375">
          <a:extLst>
            <a:ext uri="{FF2B5EF4-FFF2-40B4-BE49-F238E27FC236}">
              <a16:creationId xmlns:a16="http://schemas.microsoft.com/office/drawing/2014/main" id="{95C74DB7-019C-4A07-B87E-9F1564CF2C9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7" name="ZoneTexte 376">
          <a:extLst>
            <a:ext uri="{FF2B5EF4-FFF2-40B4-BE49-F238E27FC236}">
              <a16:creationId xmlns:a16="http://schemas.microsoft.com/office/drawing/2014/main" id="{B773640D-5984-4199-9590-0DE3B53CF34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8" name="ZoneTexte 377">
          <a:extLst>
            <a:ext uri="{FF2B5EF4-FFF2-40B4-BE49-F238E27FC236}">
              <a16:creationId xmlns:a16="http://schemas.microsoft.com/office/drawing/2014/main" id="{AD717200-FDA7-456A-AE83-B7750BACCEA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79" name="ZoneTexte 378">
          <a:extLst>
            <a:ext uri="{FF2B5EF4-FFF2-40B4-BE49-F238E27FC236}">
              <a16:creationId xmlns:a16="http://schemas.microsoft.com/office/drawing/2014/main" id="{32CFEDFC-6721-408B-A6A0-E4B8B0489AC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0" name="ZoneTexte 379">
          <a:extLst>
            <a:ext uri="{FF2B5EF4-FFF2-40B4-BE49-F238E27FC236}">
              <a16:creationId xmlns:a16="http://schemas.microsoft.com/office/drawing/2014/main" id="{E632EA68-5E3D-450D-8B20-17F16995397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1" name="ZoneTexte 380">
          <a:extLst>
            <a:ext uri="{FF2B5EF4-FFF2-40B4-BE49-F238E27FC236}">
              <a16:creationId xmlns:a16="http://schemas.microsoft.com/office/drawing/2014/main" id="{D8BBC709-A584-405B-8BC1-A119C16D386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2" name="ZoneTexte 381">
          <a:extLst>
            <a:ext uri="{FF2B5EF4-FFF2-40B4-BE49-F238E27FC236}">
              <a16:creationId xmlns:a16="http://schemas.microsoft.com/office/drawing/2014/main" id="{FF3EEF4B-6686-4A54-A656-2457DF5D771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3" name="ZoneTexte 382">
          <a:extLst>
            <a:ext uri="{FF2B5EF4-FFF2-40B4-BE49-F238E27FC236}">
              <a16:creationId xmlns:a16="http://schemas.microsoft.com/office/drawing/2014/main" id="{A03D1A60-93C5-4CB7-83C1-545C39C1D7D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4" name="ZoneTexte 383">
          <a:extLst>
            <a:ext uri="{FF2B5EF4-FFF2-40B4-BE49-F238E27FC236}">
              <a16:creationId xmlns:a16="http://schemas.microsoft.com/office/drawing/2014/main" id="{3A9C8B10-7C42-4160-8791-7D5B67CD18B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5" name="ZoneTexte 384">
          <a:extLst>
            <a:ext uri="{FF2B5EF4-FFF2-40B4-BE49-F238E27FC236}">
              <a16:creationId xmlns:a16="http://schemas.microsoft.com/office/drawing/2014/main" id="{219C0D0B-CD06-4D70-A552-25EF0B8A4E9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6" name="ZoneTexte 385">
          <a:extLst>
            <a:ext uri="{FF2B5EF4-FFF2-40B4-BE49-F238E27FC236}">
              <a16:creationId xmlns:a16="http://schemas.microsoft.com/office/drawing/2014/main" id="{DFDC8BC1-0265-45FF-A65D-48267613E4D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7" name="ZoneTexte 386">
          <a:extLst>
            <a:ext uri="{FF2B5EF4-FFF2-40B4-BE49-F238E27FC236}">
              <a16:creationId xmlns:a16="http://schemas.microsoft.com/office/drawing/2014/main" id="{D048604E-5954-4B87-AFEA-6DA97FD6B94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8" name="ZoneTexte 387">
          <a:extLst>
            <a:ext uri="{FF2B5EF4-FFF2-40B4-BE49-F238E27FC236}">
              <a16:creationId xmlns:a16="http://schemas.microsoft.com/office/drawing/2014/main" id="{DDB2B902-6444-40DE-8FF8-137670C3558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89" name="ZoneTexte 388">
          <a:extLst>
            <a:ext uri="{FF2B5EF4-FFF2-40B4-BE49-F238E27FC236}">
              <a16:creationId xmlns:a16="http://schemas.microsoft.com/office/drawing/2014/main" id="{435ACA38-FD25-414D-8C6D-384CDED9642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0" name="ZoneTexte 389">
          <a:extLst>
            <a:ext uri="{FF2B5EF4-FFF2-40B4-BE49-F238E27FC236}">
              <a16:creationId xmlns:a16="http://schemas.microsoft.com/office/drawing/2014/main" id="{F1F667FD-3282-4691-8CAE-22ECC4684A5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1" name="ZoneTexte 390">
          <a:extLst>
            <a:ext uri="{FF2B5EF4-FFF2-40B4-BE49-F238E27FC236}">
              <a16:creationId xmlns:a16="http://schemas.microsoft.com/office/drawing/2014/main" id="{450301E3-4B3B-44BB-AA0C-E73B547F112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2" name="ZoneTexte 391">
          <a:extLst>
            <a:ext uri="{FF2B5EF4-FFF2-40B4-BE49-F238E27FC236}">
              <a16:creationId xmlns:a16="http://schemas.microsoft.com/office/drawing/2014/main" id="{772580E6-884C-4ACC-BA48-DFBF61F9030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3" name="ZoneTexte 392">
          <a:extLst>
            <a:ext uri="{FF2B5EF4-FFF2-40B4-BE49-F238E27FC236}">
              <a16:creationId xmlns:a16="http://schemas.microsoft.com/office/drawing/2014/main" id="{975B7584-2336-4DA6-BA89-65B4ECEF820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4" name="ZoneTexte 393">
          <a:extLst>
            <a:ext uri="{FF2B5EF4-FFF2-40B4-BE49-F238E27FC236}">
              <a16:creationId xmlns:a16="http://schemas.microsoft.com/office/drawing/2014/main" id="{8865B7DC-F951-4AB1-B060-82D1CCAF406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5" name="ZoneTexte 394">
          <a:extLst>
            <a:ext uri="{FF2B5EF4-FFF2-40B4-BE49-F238E27FC236}">
              <a16:creationId xmlns:a16="http://schemas.microsoft.com/office/drawing/2014/main" id="{48A43AC6-A1AF-47CA-B9F5-14C1BDB5279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6" name="ZoneTexte 395">
          <a:extLst>
            <a:ext uri="{FF2B5EF4-FFF2-40B4-BE49-F238E27FC236}">
              <a16:creationId xmlns:a16="http://schemas.microsoft.com/office/drawing/2014/main" id="{AA4C9A36-5F33-44B5-BBBF-1D62B3060A1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7" name="ZoneTexte 396">
          <a:extLst>
            <a:ext uri="{FF2B5EF4-FFF2-40B4-BE49-F238E27FC236}">
              <a16:creationId xmlns:a16="http://schemas.microsoft.com/office/drawing/2014/main" id="{2CF827F5-4D2B-4C91-90EC-085C62F3030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8" name="ZoneTexte 397">
          <a:extLst>
            <a:ext uri="{FF2B5EF4-FFF2-40B4-BE49-F238E27FC236}">
              <a16:creationId xmlns:a16="http://schemas.microsoft.com/office/drawing/2014/main" id="{12153B0B-6CD7-400B-9D12-5FC875BC67B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399" name="ZoneTexte 398">
          <a:extLst>
            <a:ext uri="{FF2B5EF4-FFF2-40B4-BE49-F238E27FC236}">
              <a16:creationId xmlns:a16="http://schemas.microsoft.com/office/drawing/2014/main" id="{27E1CC90-3454-493E-93B2-8E4A07E1846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0" name="ZoneTexte 399">
          <a:extLst>
            <a:ext uri="{FF2B5EF4-FFF2-40B4-BE49-F238E27FC236}">
              <a16:creationId xmlns:a16="http://schemas.microsoft.com/office/drawing/2014/main" id="{5CEAFD48-DBD9-4DA2-95A5-3DDA24723E1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1" name="ZoneTexte 400">
          <a:extLst>
            <a:ext uri="{FF2B5EF4-FFF2-40B4-BE49-F238E27FC236}">
              <a16:creationId xmlns:a16="http://schemas.microsoft.com/office/drawing/2014/main" id="{BBEF1EF1-BCA1-4D94-9A46-9E363893B04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2" name="ZoneTexte 401">
          <a:extLst>
            <a:ext uri="{FF2B5EF4-FFF2-40B4-BE49-F238E27FC236}">
              <a16:creationId xmlns:a16="http://schemas.microsoft.com/office/drawing/2014/main" id="{F8CC5A75-5C66-46C1-AA6C-30FDC8AB95B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3" name="ZoneTexte 402">
          <a:extLst>
            <a:ext uri="{FF2B5EF4-FFF2-40B4-BE49-F238E27FC236}">
              <a16:creationId xmlns:a16="http://schemas.microsoft.com/office/drawing/2014/main" id="{58EAB7D7-6065-41BD-8868-74B7117F1B2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4" name="ZoneTexte 403">
          <a:extLst>
            <a:ext uri="{FF2B5EF4-FFF2-40B4-BE49-F238E27FC236}">
              <a16:creationId xmlns:a16="http://schemas.microsoft.com/office/drawing/2014/main" id="{3F795D5C-A1C7-4CF1-B276-AA09A83A340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5" name="ZoneTexte 404">
          <a:extLst>
            <a:ext uri="{FF2B5EF4-FFF2-40B4-BE49-F238E27FC236}">
              <a16:creationId xmlns:a16="http://schemas.microsoft.com/office/drawing/2014/main" id="{E27002BA-DA6E-4DEC-9652-10F68283292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6" name="ZoneTexte 405">
          <a:extLst>
            <a:ext uri="{FF2B5EF4-FFF2-40B4-BE49-F238E27FC236}">
              <a16:creationId xmlns:a16="http://schemas.microsoft.com/office/drawing/2014/main" id="{430F7704-DEDC-4A67-A03A-E71E659A7CB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7" name="ZoneTexte 406">
          <a:extLst>
            <a:ext uri="{FF2B5EF4-FFF2-40B4-BE49-F238E27FC236}">
              <a16:creationId xmlns:a16="http://schemas.microsoft.com/office/drawing/2014/main" id="{966AD368-4435-4A1F-A3A5-82B7FF8F2C4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8" name="ZoneTexte 407">
          <a:extLst>
            <a:ext uri="{FF2B5EF4-FFF2-40B4-BE49-F238E27FC236}">
              <a16:creationId xmlns:a16="http://schemas.microsoft.com/office/drawing/2014/main" id="{30A19CE1-9351-40A0-923A-BA0F8D9FED6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09" name="ZoneTexte 408">
          <a:extLst>
            <a:ext uri="{FF2B5EF4-FFF2-40B4-BE49-F238E27FC236}">
              <a16:creationId xmlns:a16="http://schemas.microsoft.com/office/drawing/2014/main" id="{F2B7C714-BA2E-430B-8AC8-4127D78AF90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0" name="ZoneTexte 409">
          <a:extLst>
            <a:ext uri="{FF2B5EF4-FFF2-40B4-BE49-F238E27FC236}">
              <a16:creationId xmlns:a16="http://schemas.microsoft.com/office/drawing/2014/main" id="{20780E5D-AE01-4ECF-BE94-6BAF6C49F3E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1" name="ZoneTexte 410">
          <a:extLst>
            <a:ext uri="{FF2B5EF4-FFF2-40B4-BE49-F238E27FC236}">
              <a16:creationId xmlns:a16="http://schemas.microsoft.com/office/drawing/2014/main" id="{A23A0167-C0E9-4416-A6C9-770C487CD90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2" name="ZoneTexte 411">
          <a:extLst>
            <a:ext uri="{FF2B5EF4-FFF2-40B4-BE49-F238E27FC236}">
              <a16:creationId xmlns:a16="http://schemas.microsoft.com/office/drawing/2014/main" id="{804CC921-CE5E-419C-BF44-7B1E2F6C900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3" name="ZoneTexte 412">
          <a:extLst>
            <a:ext uri="{FF2B5EF4-FFF2-40B4-BE49-F238E27FC236}">
              <a16:creationId xmlns:a16="http://schemas.microsoft.com/office/drawing/2014/main" id="{CBE4C598-1622-4D3A-836E-A458A192939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4" name="ZoneTexte 413">
          <a:extLst>
            <a:ext uri="{FF2B5EF4-FFF2-40B4-BE49-F238E27FC236}">
              <a16:creationId xmlns:a16="http://schemas.microsoft.com/office/drawing/2014/main" id="{04EC7154-543D-46D2-8CE1-DC1D68B27F4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5" name="ZoneTexte 414">
          <a:extLst>
            <a:ext uri="{FF2B5EF4-FFF2-40B4-BE49-F238E27FC236}">
              <a16:creationId xmlns:a16="http://schemas.microsoft.com/office/drawing/2014/main" id="{05FE2696-1B32-4591-BAA0-5E7A6E8869B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6" name="ZoneTexte 415">
          <a:extLst>
            <a:ext uri="{FF2B5EF4-FFF2-40B4-BE49-F238E27FC236}">
              <a16:creationId xmlns:a16="http://schemas.microsoft.com/office/drawing/2014/main" id="{22AC9350-1CA7-414A-AAA9-1E6065C47C2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7" name="ZoneTexte 416">
          <a:extLst>
            <a:ext uri="{FF2B5EF4-FFF2-40B4-BE49-F238E27FC236}">
              <a16:creationId xmlns:a16="http://schemas.microsoft.com/office/drawing/2014/main" id="{695DAE02-2944-48AA-BE19-247FB614806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8" name="ZoneTexte 417">
          <a:extLst>
            <a:ext uri="{FF2B5EF4-FFF2-40B4-BE49-F238E27FC236}">
              <a16:creationId xmlns:a16="http://schemas.microsoft.com/office/drawing/2014/main" id="{BEB50450-AAA9-4510-85A8-EB305DDB0F4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19" name="ZoneTexte 418">
          <a:extLst>
            <a:ext uri="{FF2B5EF4-FFF2-40B4-BE49-F238E27FC236}">
              <a16:creationId xmlns:a16="http://schemas.microsoft.com/office/drawing/2014/main" id="{A4FE9105-2B27-46F2-AE25-287F292AFF8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0" name="ZoneTexte 419">
          <a:extLst>
            <a:ext uri="{FF2B5EF4-FFF2-40B4-BE49-F238E27FC236}">
              <a16:creationId xmlns:a16="http://schemas.microsoft.com/office/drawing/2014/main" id="{11E7BD81-9B59-47DE-9492-29D0D32D8E6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1" name="ZoneTexte 420">
          <a:extLst>
            <a:ext uri="{FF2B5EF4-FFF2-40B4-BE49-F238E27FC236}">
              <a16:creationId xmlns:a16="http://schemas.microsoft.com/office/drawing/2014/main" id="{E2A123DE-62FF-4F44-87A0-AB5CD687A46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2" name="ZoneTexte 421">
          <a:extLst>
            <a:ext uri="{FF2B5EF4-FFF2-40B4-BE49-F238E27FC236}">
              <a16:creationId xmlns:a16="http://schemas.microsoft.com/office/drawing/2014/main" id="{1129F768-1DC8-4E76-9113-44CF6CFA811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3" name="ZoneTexte 422">
          <a:extLst>
            <a:ext uri="{FF2B5EF4-FFF2-40B4-BE49-F238E27FC236}">
              <a16:creationId xmlns:a16="http://schemas.microsoft.com/office/drawing/2014/main" id="{48670501-C72D-4B97-B8AC-0802932AA53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4" name="ZoneTexte 423">
          <a:extLst>
            <a:ext uri="{FF2B5EF4-FFF2-40B4-BE49-F238E27FC236}">
              <a16:creationId xmlns:a16="http://schemas.microsoft.com/office/drawing/2014/main" id="{487225D6-9562-470E-8653-B96DCA1F8E6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5" name="ZoneTexte 424">
          <a:extLst>
            <a:ext uri="{FF2B5EF4-FFF2-40B4-BE49-F238E27FC236}">
              <a16:creationId xmlns:a16="http://schemas.microsoft.com/office/drawing/2014/main" id="{8487C763-DA6C-4669-A86D-29E8B75106B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6" name="ZoneTexte 425">
          <a:extLst>
            <a:ext uri="{FF2B5EF4-FFF2-40B4-BE49-F238E27FC236}">
              <a16:creationId xmlns:a16="http://schemas.microsoft.com/office/drawing/2014/main" id="{FAAF741C-0905-4B33-9520-FA456509535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7" name="ZoneTexte 426">
          <a:extLst>
            <a:ext uri="{FF2B5EF4-FFF2-40B4-BE49-F238E27FC236}">
              <a16:creationId xmlns:a16="http://schemas.microsoft.com/office/drawing/2014/main" id="{C12BA2E0-4EE6-44DC-8CCA-3A468711183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8" name="ZoneTexte 427">
          <a:extLst>
            <a:ext uri="{FF2B5EF4-FFF2-40B4-BE49-F238E27FC236}">
              <a16:creationId xmlns:a16="http://schemas.microsoft.com/office/drawing/2014/main" id="{19739351-7FF1-4501-91A0-BD11395E456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29" name="ZoneTexte 428">
          <a:extLst>
            <a:ext uri="{FF2B5EF4-FFF2-40B4-BE49-F238E27FC236}">
              <a16:creationId xmlns:a16="http://schemas.microsoft.com/office/drawing/2014/main" id="{44E1DE16-EB16-43DA-82D2-D92900AB504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0" name="ZoneTexte 429">
          <a:extLst>
            <a:ext uri="{FF2B5EF4-FFF2-40B4-BE49-F238E27FC236}">
              <a16:creationId xmlns:a16="http://schemas.microsoft.com/office/drawing/2014/main" id="{865EE81D-4B23-48CA-A396-6064EA63561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1" name="ZoneTexte 430">
          <a:extLst>
            <a:ext uri="{FF2B5EF4-FFF2-40B4-BE49-F238E27FC236}">
              <a16:creationId xmlns:a16="http://schemas.microsoft.com/office/drawing/2014/main" id="{DBE886A3-70AD-48A1-9BC1-BBCAFAACD00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2" name="ZoneTexte 431">
          <a:extLst>
            <a:ext uri="{FF2B5EF4-FFF2-40B4-BE49-F238E27FC236}">
              <a16:creationId xmlns:a16="http://schemas.microsoft.com/office/drawing/2014/main" id="{68C677C0-35DE-4C3C-8884-5A9912171E5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3" name="ZoneTexte 432">
          <a:extLst>
            <a:ext uri="{FF2B5EF4-FFF2-40B4-BE49-F238E27FC236}">
              <a16:creationId xmlns:a16="http://schemas.microsoft.com/office/drawing/2014/main" id="{9160C128-4E21-428C-9FAE-7B4BA8DB1D3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4" name="ZoneTexte 433">
          <a:extLst>
            <a:ext uri="{FF2B5EF4-FFF2-40B4-BE49-F238E27FC236}">
              <a16:creationId xmlns:a16="http://schemas.microsoft.com/office/drawing/2014/main" id="{D0DCB5BD-DF47-41F8-AEA3-2874E8C3EFB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5" name="ZoneTexte 434">
          <a:extLst>
            <a:ext uri="{FF2B5EF4-FFF2-40B4-BE49-F238E27FC236}">
              <a16:creationId xmlns:a16="http://schemas.microsoft.com/office/drawing/2014/main" id="{FDAEC3DB-C708-4D2A-9E2E-FCBACF5463F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6" name="ZoneTexte 435">
          <a:extLst>
            <a:ext uri="{FF2B5EF4-FFF2-40B4-BE49-F238E27FC236}">
              <a16:creationId xmlns:a16="http://schemas.microsoft.com/office/drawing/2014/main" id="{4EF68448-10C5-420C-AA01-EB730989406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7" name="ZoneTexte 436">
          <a:extLst>
            <a:ext uri="{FF2B5EF4-FFF2-40B4-BE49-F238E27FC236}">
              <a16:creationId xmlns:a16="http://schemas.microsoft.com/office/drawing/2014/main" id="{2638CBED-7285-4326-9C4C-2D235497089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8" name="ZoneTexte 437">
          <a:extLst>
            <a:ext uri="{FF2B5EF4-FFF2-40B4-BE49-F238E27FC236}">
              <a16:creationId xmlns:a16="http://schemas.microsoft.com/office/drawing/2014/main" id="{FC1B9AEB-163C-46E4-A7B1-3346F113E41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39" name="ZoneTexte 438">
          <a:extLst>
            <a:ext uri="{FF2B5EF4-FFF2-40B4-BE49-F238E27FC236}">
              <a16:creationId xmlns:a16="http://schemas.microsoft.com/office/drawing/2014/main" id="{38A30E87-9A71-4B11-BE6B-A11F6E55603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0" name="ZoneTexte 439">
          <a:extLst>
            <a:ext uri="{FF2B5EF4-FFF2-40B4-BE49-F238E27FC236}">
              <a16:creationId xmlns:a16="http://schemas.microsoft.com/office/drawing/2014/main" id="{C930BE83-B729-496D-AABD-7198A922272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1" name="ZoneTexte 440">
          <a:extLst>
            <a:ext uri="{FF2B5EF4-FFF2-40B4-BE49-F238E27FC236}">
              <a16:creationId xmlns:a16="http://schemas.microsoft.com/office/drawing/2014/main" id="{4470E4D7-F14D-48B8-9C2A-39B63BD7E2A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2" name="ZoneTexte 441">
          <a:extLst>
            <a:ext uri="{FF2B5EF4-FFF2-40B4-BE49-F238E27FC236}">
              <a16:creationId xmlns:a16="http://schemas.microsoft.com/office/drawing/2014/main" id="{2B944D74-E22D-47A1-AB81-214D952A03F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3" name="ZoneTexte 442">
          <a:extLst>
            <a:ext uri="{FF2B5EF4-FFF2-40B4-BE49-F238E27FC236}">
              <a16:creationId xmlns:a16="http://schemas.microsoft.com/office/drawing/2014/main" id="{B02EA1B0-E2CF-4215-853E-216D2E3C5EF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4" name="ZoneTexte 443">
          <a:extLst>
            <a:ext uri="{FF2B5EF4-FFF2-40B4-BE49-F238E27FC236}">
              <a16:creationId xmlns:a16="http://schemas.microsoft.com/office/drawing/2014/main" id="{31F8F599-179A-4ED8-9AD7-F77FE58678C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5" name="ZoneTexte 444">
          <a:extLst>
            <a:ext uri="{FF2B5EF4-FFF2-40B4-BE49-F238E27FC236}">
              <a16:creationId xmlns:a16="http://schemas.microsoft.com/office/drawing/2014/main" id="{511F71A6-0EE5-4A8B-9941-6C78BEFEE69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6" name="ZoneTexte 445">
          <a:extLst>
            <a:ext uri="{FF2B5EF4-FFF2-40B4-BE49-F238E27FC236}">
              <a16:creationId xmlns:a16="http://schemas.microsoft.com/office/drawing/2014/main" id="{7A17481F-FCA6-425E-8420-FD579CAC0BC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7" name="ZoneTexte 446">
          <a:extLst>
            <a:ext uri="{FF2B5EF4-FFF2-40B4-BE49-F238E27FC236}">
              <a16:creationId xmlns:a16="http://schemas.microsoft.com/office/drawing/2014/main" id="{59435307-8798-4989-981E-BB69C6E7E43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8" name="ZoneTexte 447">
          <a:extLst>
            <a:ext uri="{FF2B5EF4-FFF2-40B4-BE49-F238E27FC236}">
              <a16:creationId xmlns:a16="http://schemas.microsoft.com/office/drawing/2014/main" id="{18C52C36-7F71-4FEE-AAD6-5068E0FC2C7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49" name="ZoneTexte 448">
          <a:extLst>
            <a:ext uri="{FF2B5EF4-FFF2-40B4-BE49-F238E27FC236}">
              <a16:creationId xmlns:a16="http://schemas.microsoft.com/office/drawing/2014/main" id="{C0EA38B6-B651-4530-922F-C71AAA9F072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0" name="ZoneTexte 449">
          <a:extLst>
            <a:ext uri="{FF2B5EF4-FFF2-40B4-BE49-F238E27FC236}">
              <a16:creationId xmlns:a16="http://schemas.microsoft.com/office/drawing/2014/main" id="{047AD988-1D18-4AC1-8831-6480B7496BD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1" name="ZoneTexte 450">
          <a:extLst>
            <a:ext uri="{FF2B5EF4-FFF2-40B4-BE49-F238E27FC236}">
              <a16:creationId xmlns:a16="http://schemas.microsoft.com/office/drawing/2014/main" id="{A9A1E2B0-BA9F-4628-9109-288DFB6D329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2" name="ZoneTexte 451">
          <a:extLst>
            <a:ext uri="{FF2B5EF4-FFF2-40B4-BE49-F238E27FC236}">
              <a16:creationId xmlns:a16="http://schemas.microsoft.com/office/drawing/2014/main" id="{73C421DF-B4AD-4242-B6CE-F37352215B6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3" name="ZoneTexte 452">
          <a:extLst>
            <a:ext uri="{FF2B5EF4-FFF2-40B4-BE49-F238E27FC236}">
              <a16:creationId xmlns:a16="http://schemas.microsoft.com/office/drawing/2014/main" id="{784ED018-8FDC-46C5-9457-4370709CE95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4" name="ZoneTexte 453">
          <a:extLst>
            <a:ext uri="{FF2B5EF4-FFF2-40B4-BE49-F238E27FC236}">
              <a16:creationId xmlns:a16="http://schemas.microsoft.com/office/drawing/2014/main" id="{6D3D8C02-3599-4C3C-B23E-49750F525C8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5" name="ZoneTexte 454">
          <a:extLst>
            <a:ext uri="{FF2B5EF4-FFF2-40B4-BE49-F238E27FC236}">
              <a16:creationId xmlns:a16="http://schemas.microsoft.com/office/drawing/2014/main" id="{B99133D3-8FEF-4EB1-A0BA-BD8DA698638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6" name="ZoneTexte 455">
          <a:extLst>
            <a:ext uri="{FF2B5EF4-FFF2-40B4-BE49-F238E27FC236}">
              <a16:creationId xmlns:a16="http://schemas.microsoft.com/office/drawing/2014/main" id="{F3FBFE44-2EFD-4265-B65D-C703EB0E7B1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7" name="ZoneTexte 456">
          <a:extLst>
            <a:ext uri="{FF2B5EF4-FFF2-40B4-BE49-F238E27FC236}">
              <a16:creationId xmlns:a16="http://schemas.microsoft.com/office/drawing/2014/main" id="{3B2D92C1-0AD1-458C-8986-A6938A94D8B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8" name="ZoneTexte 457">
          <a:extLst>
            <a:ext uri="{FF2B5EF4-FFF2-40B4-BE49-F238E27FC236}">
              <a16:creationId xmlns:a16="http://schemas.microsoft.com/office/drawing/2014/main" id="{866A8DD4-41B5-4EAB-956A-5031FAB1650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59" name="ZoneTexte 458">
          <a:extLst>
            <a:ext uri="{FF2B5EF4-FFF2-40B4-BE49-F238E27FC236}">
              <a16:creationId xmlns:a16="http://schemas.microsoft.com/office/drawing/2014/main" id="{0CE81801-FCE1-4B4C-8D78-28FC19DCCCE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0" name="ZoneTexte 459">
          <a:extLst>
            <a:ext uri="{FF2B5EF4-FFF2-40B4-BE49-F238E27FC236}">
              <a16:creationId xmlns:a16="http://schemas.microsoft.com/office/drawing/2014/main" id="{CD0B65D8-3032-494B-8844-180DFDF11EF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1" name="ZoneTexte 460">
          <a:extLst>
            <a:ext uri="{FF2B5EF4-FFF2-40B4-BE49-F238E27FC236}">
              <a16:creationId xmlns:a16="http://schemas.microsoft.com/office/drawing/2014/main" id="{26DF62B2-A3A2-4B7B-8F55-1B7BF070FD1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2" name="ZoneTexte 461">
          <a:extLst>
            <a:ext uri="{FF2B5EF4-FFF2-40B4-BE49-F238E27FC236}">
              <a16:creationId xmlns:a16="http://schemas.microsoft.com/office/drawing/2014/main" id="{56538803-56DF-4DAE-AF00-9A913377D41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3" name="ZoneTexte 462">
          <a:extLst>
            <a:ext uri="{FF2B5EF4-FFF2-40B4-BE49-F238E27FC236}">
              <a16:creationId xmlns:a16="http://schemas.microsoft.com/office/drawing/2014/main" id="{2EAEFEC8-9339-434B-ACAD-0A8D8234848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4" name="ZoneTexte 463">
          <a:extLst>
            <a:ext uri="{FF2B5EF4-FFF2-40B4-BE49-F238E27FC236}">
              <a16:creationId xmlns:a16="http://schemas.microsoft.com/office/drawing/2014/main" id="{959A4E53-BD46-436C-BD22-228B8BC7BD5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5" name="ZoneTexte 464">
          <a:extLst>
            <a:ext uri="{FF2B5EF4-FFF2-40B4-BE49-F238E27FC236}">
              <a16:creationId xmlns:a16="http://schemas.microsoft.com/office/drawing/2014/main" id="{6F3041B0-94DB-4E37-8D14-50ADF1542CF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6" name="ZoneTexte 465">
          <a:extLst>
            <a:ext uri="{FF2B5EF4-FFF2-40B4-BE49-F238E27FC236}">
              <a16:creationId xmlns:a16="http://schemas.microsoft.com/office/drawing/2014/main" id="{B70A99CF-6078-4640-A7A7-F37A2FFAD21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7" name="ZoneTexte 466">
          <a:extLst>
            <a:ext uri="{FF2B5EF4-FFF2-40B4-BE49-F238E27FC236}">
              <a16:creationId xmlns:a16="http://schemas.microsoft.com/office/drawing/2014/main" id="{3B180A6A-C29B-401C-91AB-4FE6C6256A1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8" name="ZoneTexte 467">
          <a:extLst>
            <a:ext uri="{FF2B5EF4-FFF2-40B4-BE49-F238E27FC236}">
              <a16:creationId xmlns:a16="http://schemas.microsoft.com/office/drawing/2014/main" id="{8C8D2370-B272-4598-91B7-1E5A9CF4062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69" name="ZoneTexte 468">
          <a:extLst>
            <a:ext uri="{FF2B5EF4-FFF2-40B4-BE49-F238E27FC236}">
              <a16:creationId xmlns:a16="http://schemas.microsoft.com/office/drawing/2014/main" id="{F23F2B13-F82A-45EE-860E-F8DE68A212D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0" name="ZoneTexte 469">
          <a:extLst>
            <a:ext uri="{FF2B5EF4-FFF2-40B4-BE49-F238E27FC236}">
              <a16:creationId xmlns:a16="http://schemas.microsoft.com/office/drawing/2014/main" id="{3A6DCB11-1872-4C34-B02C-BE45E3BC810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1" name="ZoneTexte 470">
          <a:extLst>
            <a:ext uri="{FF2B5EF4-FFF2-40B4-BE49-F238E27FC236}">
              <a16:creationId xmlns:a16="http://schemas.microsoft.com/office/drawing/2014/main" id="{94781321-AE54-406C-872A-269F3B19EED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2" name="ZoneTexte 471">
          <a:extLst>
            <a:ext uri="{FF2B5EF4-FFF2-40B4-BE49-F238E27FC236}">
              <a16:creationId xmlns:a16="http://schemas.microsoft.com/office/drawing/2014/main" id="{140778CB-6C38-4B6F-99B4-B626845A4A8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3" name="ZoneTexte 472">
          <a:extLst>
            <a:ext uri="{FF2B5EF4-FFF2-40B4-BE49-F238E27FC236}">
              <a16:creationId xmlns:a16="http://schemas.microsoft.com/office/drawing/2014/main" id="{D549A1EF-D8C2-4833-875D-32B82B2E389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4" name="ZoneTexte 473">
          <a:extLst>
            <a:ext uri="{FF2B5EF4-FFF2-40B4-BE49-F238E27FC236}">
              <a16:creationId xmlns:a16="http://schemas.microsoft.com/office/drawing/2014/main" id="{9BD5FBB5-B37B-47AF-B8F6-DAA8153C18D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5" name="ZoneTexte 474">
          <a:extLst>
            <a:ext uri="{FF2B5EF4-FFF2-40B4-BE49-F238E27FC236}">
              <a16:creationId xmlns:a16="http://schemas.microsoft.com/office/drawing/2014/main" id="{FD0FC1F8-9C15-4B6D-9094-A38753687E5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6" name="ZoneTexte 475">
          <a:extLst>
            <a:ext uri="{FF2B5EF4-FFF2-40B4-BE49-F238E27FC236}">
              <a16:creationId xmlns:a16="http://schemas.microsoft.com/office/drawing/2014/main" id="{C2C66831-E442-45A2-B543-325D503B14F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7" name="ZoneTexte 476">
          <a:extLst>
            <a:ext uri="{FF2B5EF4-FFF2-40B4-BE49-F238E27FC236}">
              <a16:creationId xmlns:a16="http://schemas.microsoft.com/office/drawing/2014/main" id="{8B0675AF-6305-40B5-8C47-8EE1E162225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8" name="ZoneTexte 477">
          <a:extLst>
            <a:ext uri="{FF2B5EF4-FFF2-40B4-BE49-F238E27FC236}">
              <a16:creationId xmlns:a16="http://schemas.microsoft.com/office/drawing/2014/main" id="{44F3FF36-6C52-4CCA-919F-6D08F3585D8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79" name="ZoneTexte 478">
          <a:extLst>
            <a:ext uri="{FF2B5EF4-FFF2-40B4-BE49-F238E27FC236}">
              <a16:creationId xmlns:a16="http://schemas.microsoft.com/office/drawing/2014/main" id="{1C3E6BF7-650B-4473-A51E-C9849AE6BA7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0" name="ZoneTexte 479">
          <a:extLst>
            <a:ext uri="{FF2B5EF4-FFF2-40B4-BE49-F238E27FC236}">
              <a16:creationId xmlns:a16="http://schemas.microsoft.com/office/drawing/2014/main" id="{D2FE4477-361C-4732-8FA9-889007794D25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1" name="ZoneTexte 480">
          <a:extLst>
            <a:ext uri="{FF2B5EF4-FFF2-40B4-BE49-F238E27FC236}">
              <a16:creationId xmlns:a16="http://schemas.microsoft.com/office/drawing/2014/main" id="{22C71B9F-C94B-4C6D-B355-088E68ABA80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2" name="ZoneTexte 481">
          <a:extLst>
            <a:ext uri="{FF2B5EF4-FFF2-40B4-BE49-F238E27FC236}">
              <a16:creationId xmlns:a16="http://schemas.microsoft.com/office/drawing/2014/main" id="{6F87C3AC-8EEA-4067-86F5-FDB64F548F2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3" name="ZoneTexte 482">
          <a:extLst>
            <a:ext uri="{FF2B5EF4-FFF2-40B4-BE49-F238E27FC236}">
              <a16:creationId xmlns:a16="http://schemas.microsoft.com/office/drawing/2014/main" id="{B44322CF-7FBF-4856-A941-0D8068FB15A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4" name="ZoneTexte 483">
          <a:extLst>
            <a:ext uri="{FF2B5EF4-FFF2-40B4-BE49-F238E27FC236}">
              <a16:creationId xmlns:a16="http://schemas.microsoft.com/office/drawing/2014/main" id="{825E8B32-8DA1-4707-BBC6-12DC2BD778D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5" name="ZoneTexte 484">
          <a:extLst>
            <a:ext uri="{FF2B5EF4-FFF2-40B4-BE49-F238E27FC236}">
              <a16:creationId xmlns:a16="http://schemas.microsoft.com/office/drawing/2014/main" id="{4F522A7A-B929-4D68-A510-07281C5567D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6" name="ZoneTexte 485">
          <a:extLst>
            <a:ext uri="{FF2B5EF4-FFF2-40B4-BE49-F238E27FC236}">
              <a16:creationId xmlns:a16="http://schemas.microsoft.com/office/drawing/2014/main" id="{409EC6D5-5D19-4783-A10C-C3768B81EA2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7" name="ZoneTexte 486">
          <a:extLst>
            <a:ext uri="{FF2B5EF4-FFF2-40B4-BE49-F238E27FC236}">
              <a16:creationId xmlns:a16="http://schemas.microsoft.com/office/drawing/2014/main" id="{84BBFFC0-4A8E-4617-B9AB-3F02B949E44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8" name="ZoneTexte 487">
          <a:extLst>
            <a:ext uri="{FF2B5EF4-FFF2-40B4-BE49-F238E27FC236}">
              <a16:creationId xmlns:a16="http://schemas.microsoft.com/office/drawing/2014/main" id="{83105299-AF16-4948-AC5D-06445624E24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89" name="ZoneTexte 488">
          <a:extLst>
            <a:ext uri="{FF2B5EF4-FFF2-40B4-BE49-F238E27FC236}">
              <a16:creationId xmlns:a16="http://schemas.microsoft.com/office/drawing/2014/main" id="{1C303787-8E8A-4160-8A38-D816FDFE010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0" name="ZoneTexte 489">
          <a:extLst>
            <a:ext uri="{FF2B5EF4-FFF2-40B4-BE49-F238E27FC236}">
              <a16:creationId xmlns:a16="http://schemas.microsoft.com/office/drawing/2014/main" id="{28E08924-2F4D-4D80-B0FD-4A70BBF4642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1" name="ZoneTexte 490">
          <a:extLst>
            <a:ext uri="{FF2B5EF4-FFF2-40B4-BE49-F238E27FC236}">
              <a16:creationId xmlns:a16="http://schemas.microsoft.com/office/drawing/2014/main" id="{FCB6BD0F-46E6-4B71-9C99-C2C392C8699B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2" name="ZoneTexte 491">
          <a:extLst>
            <a:ext uri="{FF2B5EF4-FFF2-40B4-BE49-F238E27FC236}">
              <a16:creationId xmlns:a16="http://schemas.microsoft.com/office/drawing/2014/main" id="{78D47094-2637-4F5D-855A-2593533EE25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3" name="ZoneTexte 492">
          <a:extLst>
            <a:ext uri="{FF2B5EF4-FFF2-40B4-BE49-F238E27FC236}">
              <a16:creationId xmlns:a16="http://schemas.microsoft.com/office/drawing/2014/main" id="{121C3203-CBB4-490A-B1EB-EDD90C3E3FE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4" name="ZoneTexte 493">
          <a:extLst>
            <a:ext uri="{FF2B5EF4-FFF2-40B4-BE49-F238E27FC236}">
              <a16:creationId xmlns:a16="http://schemas.microsoft.com/office/drawing/2014/main" id="{2727A668-E27A-44D7-98B0-3EA54FD377D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5" name="ZoneTexte 494">
          <a:extLst>
            <a:ext uri="{FF2B5EF4-FFF2-40B4-BE49-F238E27FC236}">
              <a16:creationId xmlns:a16="http://schemas.microsoft.com/office/drawing/2014/main" id="{60244081-F209-46AA-94A3-28000029332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6" name="ZoneTexte 495">
          <a:extLst>
            <a:ext uri="{FF2B5EF4-FFF2-40B4-BE49-F238E27FC236}">
              <a16:creationId xmlns:a16="http://schemas.microsoft.com/office/drawing/2014/main" id="{1A610A97-68AA-4A8E-9CBA-C3A5629C052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7" name="ZoneTexte 496">
          <a:extLst>
            <a:ext uri="{FF2B5EF4-FFF2-40B4-BE49-F238E27FC236}">
              <a16:creationId xmlns:a16="http://schemas.microsoft.com/office/drawing/2014/main" id="{6C8A91EE-6183-48EB-A217-62C5E781F98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8" name="ZoneTexte 497">
          <a:extLst>
            <a:ext uri="{FF2B5EF4-FFF2-40B4-BE49-F238E27FC236}">
              <a16:creationId xmlns:a16="http://schemas.microsoft.com/office/drawing/2014/main" id="{FAD167EF-16DD-4662-8BF6-6D9053DBF10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499" name="ZoneTexte 498">
          <a:extLst>
            <a:ext uri="{FF2B5EF4-FFF2-40B4-BE49-F238E27FC236}">
              <a16:creationId xmlns:a16="http://schemas.microsoft.com/office/drawing/2014/main" id="{46CF65E3-C49B-4A6A-8F97-CE5EFBA51C5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0" name="ZoneTexte 499">
          <a:extLst>
            <a:ext uri="{FF2B5EF4-FFF2-40B4-BE49-F238E27FC236}">
              <a16:creationId xmlns:a16="http://schemas.microsoft.com/office/drawing/2014/main" id="{B06E72FC-7051-4EDE-9074-FD072D8F9E2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1" name="ZoneTexte 500">
          <a:extLst>
            <a:ext uri="{FF2B5EF4-FFF2-40B4-BE49-F238E27FC236}">
              <a16:creationId xmlns:a16="http://schemas.microsoft.com/office/drawing/2014/main" id="{79902D84-183E-4A07-9DE6-5ABD03D51BE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2" name="ZoneTexte 501">
          <a:extLst>
            <a:ext uri="{FF2B5EF4-FFF2-40B4-BE49-F238E27FC236}">
              <a16:creationId xmlns:a16="http://schemas.microsoft.com/office/drawing/2014/main" id="{C8A3E0F0-4441-4B7D-BA15-9CCF06C9722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3" name="ZoneTexte 502">
          <a:extLst>
            <a:ext uri="{FF2B5EF4-FFF2-40B4-BE49-F238E27FC236}">
              <a16:creationId xmlns:a16="http://schemas.microsoft.com/office/drawing/2014/main" id="{83966007-3066-4421-BC3B-2071BE6BE8A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4" name="ZoneTexte 503">
          <a:extLst>
            <a:ext uri="{FF2B5EF4-FFF2-40B4-BE49-F238E27FC236}">
              <a16:creationId xmlns:a16="http://schemas.microsoft.com/office/drawing/2014/main" id="{8820809A-E7CA-47FD-8688-12C41BCC3E1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5" name="ZoneTexte 504">
          <a:extLst>
            <a:ext uri="{FF2B5EF4-FFF2-40B4-BE49-F238E27FC236}">
              <a16:creationId xmlns:a16="http://schemas.microsoft.com/office/drawing/2014/main" id="{B68B2954-4760-4A80-AFCA-9C26DD3F22C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6" name="ZoneTexte 505">
          <a:extLst>
            <a:ext uri="{FF2B5EF4-FFF2-40B4-BE49-F238E27FC236}">
              <a16:creationId xmlns:a16="http://schemas.microsoft.com/office/drawing/2014/main" id="{309D491E-DBA9-4BFF-9FB0-1DDF332BA96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7" name="ZoneTexte 506">
          <a:extLst>
            <a:ext uri="{FF2B5EF4-FFF2-40B4-BE49-F238E27FC236}">
              <a16:creationId xmlns:a16="http://schemas.microsoft.com/office/drawing/2014/main" id="{42180947-FF8D-41A8-9414-179F8B4772B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8" name="ZoneTexte 507">
          <a:extLst>
            <a:ext uri="{FF2B5EF4-FFF2-40B4-BE49-F238E27FC236}">
              <a16:creationId xmlns:a16="http://schemas.microsoft.com/office/drawing/2014/main" id="{5B612FCA-75E9-46B6-9617-144F62A546F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09" name="ZoneTexte 508">
          <a:extLst>
            <a:ext uri="{FF2B5EF4-FFF2-40B4-BE49-F238E27FC236}">
              <a16:creationId xmlns:a16="http://schemas.microsoft.com/office/drawing/2014/main" id="{7F86EDFA-96C9-4813-87FD-8E9873146C8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0" name="ZoneTexte 509">
          <a:extLst>
            <a:ext uri="{FF2B5EF4-FFF2-40B4-BE49-F238E27FC236}">
              <a16:creationId xmlns:a16="http://schemas.microsoft.com/office/drawing/2014/main" id="{EB7A050F-AE68-4748-97F4-F304E3F7828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1" name="ZoneTexte 510">
          <a:extLst>
            <a:ext uri="{FF2B5EF4-FFF2-40B4-BE49-F238E27FC236}">
              <a16:creationId xmlns:a16="http://schemas.microsoft.com/office/drawing/2014/main" id="{124032A6-D85B-4C1E-8736-5A52FFF66FE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2" name="ZoneTexte 511">
          <a:extLst>
            <a:ext uri="{FF2B5EF4-FFF2-40B4-BE49-F238E27FC236}">
              <a16:creationId xmlns:a16="http://schemas.microsoft.com/office/drawing/2014/main" id="{83BEB770-C49D-49FA-A2C1-08338958E06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3" name="ZoneTexte 512">
          <a:extLst>
            <a:ext uri="{FF2B5EF4-FFF2-40B4-BE49-F238E27FC236}">
              <a16:creationId xmlns:a16="http://schemas.microsoft.com/office/drawing/2014/main" id="{81C4DF02-8577-4CD5-B5A6-B69DF05A6268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4" name="ZoneTexte 513">
          <a:extLst>
            <a:ext uri="{FF2B5EF4-FFF2-40B4-BE49-F238E27FC236}">
              <a16:creationId xmlns:a16="http://schemas.microsoft.com/office/drawing/2014/main" id="{DB98AA8A-55B1-425D-B8EE-3688549A72FC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5" name="ZoneTexte 514">
          <a:extLst>
            <a:ext uri="{FF2B5EF4-FFF2-40B4-BE49-F238E27FC236}">
              <a16:creationId xmlns:a16="http://schemas.microsoft.com/office/drawing/2014/main" id="{8DE4C33C-4FE5-4996-B818-DBC76BFA264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6" name="ZoneTexte 515">
          <a:extLst>
            <a:ext uri="{FF2B5EF4-FFF2-40B4-BE49-F238E27FC236}">
              <a16:creationId xmlns:a16="http://schemas.microsoft.com/office/drawing/2014/main" id="{3A61B0C2-D696-4EF3-9CED-071789AB96AD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7" name="ZoneTexte 516">
          <a:extLst>
            <a:ext uri="{FF2B5EF4-FFF2-40B4-BE49-F238E27FC236}">
              <a16:creationId xmlns:a16="http://schemas.microsoft.com/office/drawing/2014/main" id="{02E5678D-B279-4E04-A611-5203CE164E19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8" name="ZoneTexte 517">
          <a:extLst>
            <a:ext uri="{FF2B5EF4-FFF2-40B4-BE49-F238E27FC236}">
              <a16:creationId xmlns:a16="http://schemas.microsoft.com/office/drawing/2014/main" id="{B3F27A5B-B1BE-4867-AD0F-5F76D0F5E70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19" name="ZoneTexte 518">
          <a:extLst>
            <a:ext uri="{FF2B5EF4-FFF2-40B4-BE49-F238E27FC236}">
              <a16:creationId xmlns:a16="http://schemas.microsoft.com/office/drawing/2014/main" id="{F1AED9B2-D673-4CCF-947D-F40B9204CC5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0" name="ZoneTexte 519">
          <a:extLst>
            <a:ext uri="{FF2B5EF4-FFF2-40B4-BE49-F238E27FC236}">
              <a16:creationId xmlns:a16="http://schemas.microsoft.com/office/drawing/2014/main" id="{EF0B72D9-1BE4-4216-A610-4C97E793D9AF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1" name="ZoneTexte 520">
          <a:extLst>
            <a:ext uri="{FF2B5EF4-FFF2-40B4-BE49-F238E27FC236}">
              <a16:creationId xmlns:a16="http://schemas.microsoft.com/office/drawing/2014/main" id="{2C1A005A-3AF4-4308-B341-937CC63C188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2" name="ZoneTexte 521">
          <a:extLst>
            <a:ext uri="{FF2B5EF4-FFF2-40B4-BE49-F238E27FC236}">
              <a16:creationId xmlns:a16="http://schemas.microsoft.com/office/drawing/2014/main" id="{DF395563-FF6F-4793-A147-9C625748F66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3" name="ZoneTexte 522">
          <a:extLst>
            <a:ext uri="{FF2B5EF4-FFF2-40B4-BE49-F238E27FC236}">
              <a16:creationId xmlns:a16="http://schemas.microsoft.com/office/drawing/2014/main" id="{BCBAC1DF-0F83-47C4-8FF2-4E9C0AF2AD03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4" name="ZoneTexte 523">
          <a:extLst>
            <a:ext uri="{FF2B5EF4-FFF2-40B4-BE49-F238E27FC236}">
              <a16:creationId xmlns:a16="http://schemas.microsoft.com/office/drawing/2014/main" id="{BB6D3CF4-9FBC-47AC-B881-7F47FCEF4F1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5" name="ZoneTexte 524">
          <a:extLst>
            <a:ext uri="{FF2B5EF4-FFF2-40B4-BE49-F238E27FC236}">
              <a16:creationId xmlns:a16="http://schemas.microsoft.com/office/drawing/2014/main" id="{E215CC02-694F-47F5-946F-C234AEF798C2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6" name="ZoneTexte 525">
          <a:extLst>
            <a:ext uri="{FF2B5EF4-FFF2-40B4-BE49-F238E27FC236}">
              <a16:creationId xmlns:a16="http://schemas.microsoft.com/office/drawing/2014/main" id="{BF18103C-C096-45F5-9DFD-61C4AF608936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7" name="ZoneTexte 526">
          <a:extLst>
            <a:ext uri="{FF2B5EF4-FFF2-40B4-BE49-F238E27FC236}">
              <a16:creationId xmlns:a16="http://schemas.microsoft.com/office/drawing/2014/main" id="{E76757EC-149E-419A-8A06-9916D541D09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8" name="ZoneTexte 527">
          <a:extLst>
            <a:ext uri="{FF2B5EF4-FFF2-40B4-BE49-F238E27FC236}">
              <a16:creationId xmlns:a16="http://schemas.microsoft.com/office/drawing/2014/main" id="{683154C1-FDB0-4D28-9837-68EBBE55456E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29" name="ZoneTexte 528">
          <a:extLst>
            <a:ext uri="{FF2B5EF4-FFF2-40B4-BE49-F238E27FC236}">
              <a16:creationId xmlns:a16="http://schemas.microsoft.com/office/drawing/2014/main" id="{55482713-F289-40F6-92AC-A8F8073BE42A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30" name="ZoneTexte 529">
          <a:extLst>
            <a:ext uri="{FF2B5EF4-FFF2-40B4-BE49-F238E27FC236}">
              <a16:creationId xmlns:a16="http://schemas.microsoft.com/office/drawing/2014/main" id="{61D0CE3D-C073-4434-8239-8B05E82FCD9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31" name="ZoneTexte 530">
          <a:extLst>
            <a:ext uri="{FF2B5EF4-FFF2-40B4-BE49-F238E27FC236}">
              <a16:creationId xmlns:a16="http://schemas.microsoft.com/office/drawing/2014/main" id="{DD72260E-361C-4A9A-994E-FAAFB22D02A4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32" name="ZoneTexte 531">
          <a:extLst>
            <a:ext uri="{FF2B5EF4-FFF2-40B4-BE49-F238E27FC236}">
              <a16:creationId xmlns:a16="http://schemas.microsoft.com/office/drawing/2014/main" id="{04F73584-1DCC-4B4B-8CB7-AB846C57EAA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533" name="ZoneTexte 532">
          <a:extLst>
            <a:ext uri="{FF2B5EF4-FFF2-40B4-BE49-F238E27FC236}">
              <a16:creationId xmlns:a16="http://schemas.microsoft.com/office/drawing/2014/main" id="{48EBB40B-184F-44E1-A3A9-422D035750C7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34" name="ZoneTexte 533">
          <a:extLst>
            <a:ext uri="{FF2B5EF4-FFF2-40B4-BE49-F238E27FC236}">
              <a16:creationId xmlns:a16="http://schemas.microsoft.com/office/drawing/2014/main" id="{CAA05A57-A356-4049-8FF6-DF12D489FB4E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35" name="ZoneTexte 534">
          <a:extLst>
            <a:ext uri="{FF2B5EF4-FFF2-40B4-BE49-F238E27FC236}">
              <a16:creationId xmlns:a16="http://schemas.microsoft.com/office/drawing/2014/main" id="{220F0CAE-3354-4C37-8700-C445A4B21A46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3</xdr:row>
      <xdr:rowOff>0</xdr:rowOff>
    </xdr:from>
    <xdr:ext cx="184731" cy="264560"/>
    <xdr:sp macro="" textlink="">
      <xdr:nvSpPr>
        <xdr:cNvPr id="536" name="ZoneTexte 535">
          <a:extLst>
            <a:ext uri="{FF2B5EF4-FFF2-40B4-BE49-F238E27FC236}">
              <a16:creationId xmlns:a16="http://schemas.microsoft.com/office/drawing/2014/main" id="{DD7B7F0A-B2B7-45AE-BEE2-6CB66CD80490}"/>
            </a:ext>
          </a:extLst>
        </xdr:cNvPr>
        <xdr:cNvSpPr txBox="1"/>
      </xdr:nvSpPr>
      <xdr:spPr>
        <a:xfrm>
          <a:off x="3581400" y="548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3</xdr:row>
      <xdr:rowOff>0</xdr:rowOff>
    </xdr:from>
    <xdr:ext cx="184731" cy="264560"/>
    <xdr:sp macro="" textlink="">
      <xdr:nvSpPr>
        <xdr:cNvPr id="537" name="ZoneTexte 536">
          <a:extLst>
            <a:ext uri="{FF2B5EF4-FFF2-40B4-BE49-F238E27FC236}">
              <a16:creationId xmlns:a16="http://schemas.microsoft.com/office/drawing/2014/main" id="{177EB2D2-FDCF-463F-92A0-1D3897AD0CEF}"/>
            </a:ext>
          </a:extLst>
        </xdr:cNvPr>
        <xdr:cNvSpPr txBox="1"/>
      </xdr:nvSpPr>
      <xdr:spPr>
        <a:xfrm>
          <a:off x="3581400" y="548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38" name="ZoneTexte 537">
          <a:extLst>
            <a:ext uri="{FF2B5EF4-FFF2-40B4-BE49-F238E27FC236}">
              <a16:creationId xmlns:a16="http://schemas.microsoft.com/office/drawing/2014/main" id="{9955C5BE-BB9E-4BA0-811F-A151DC965AA0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39" name="ZoneTexte 538">
          <a:extLst>
            <a:ext uri="{FF2B5EF4-FFF2-40B4-BE49-F238E27FC236}">
              <a16:creationId xmlns:a16="http://schemas.microsoft.com/office/drawing/2014/main" id="{8126B260-E96D-4B69-99D2-1B898FEE8CB8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40" name="ZoneTexte 539">
          <a:extLst>
            <a:ext uri="{FF2B5EF4-FFF2-40B4-BE49-F238E27FC236}">
              <a16:creationId xmlns:a16="http://schemas.microsoft.com/office/drawing/2014/main" id="{A3C9D7FF-4A74-4D44-8CD7-294485B49E0A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41" name="ZoneTexte 540">
          <a:extLst>
            <a:ext uri="{FF2B5EF4-FFF2-40B4-BE49-F238E27FC236}">
              <a16:creationId xmlns:a16="http://schemas.microsoft.com/office/drawing/2014/main" id="{FE5C7E39-65A2-48D1-99CE-0510F9FDC679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42" name="ZoneTexte 541">
          <a:extLst>
            <a:ext uri="{FF2B5EF4-FFF2-40B4-BE49-F238E27FC236}">
              <a16:creationId xmlns:a16="http://schemas.microsoft.com/office/drawing/2014/main" id="{0F5CCF96-4EAC-40EB-8666-5055A8A468A9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543" name="ZoneTexte 542">
          <a:extLst>
            <a:ext uri="{FF2B5EF4-FFF2-40B4-BE49-F238E27FC236}">
              <a16:creationId xmlns:a16="http://schemas.microsoft.com/office/drawing/2014/main" id="{E9A152C2-8D5F-4187-A213-519E84DA0644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5</xdr:row>
      <xdr:rowOff>0</xdr:rowOff>
    </xdr:from>
    <xdr:ext cx="184731" cy="264560"/>
    <xdr:sp macro="" textlink="">
      <xdr:nvSpPr>
        <xdr:cNvPr id="544" name="ZoneTexte 543">
          <a:extLst>
            <a:ext uri="{FF2B5EF4-FFF2-40B4-BE49-F238E27FC236}">
              <a16:creationId xmlns:a16="http://schemas.microsoft.com/office/drawing/2014/main" id="{68AD75A2-BA02-4D69-936B-982D839BCD7E}"/>
            </a:ext>
          </a:extLst>
        </xdr:cNvPr>
        <xdr:cNvSpPr txBox="1"/>
      </xdr:nvSpPr>
      <xdr:spPr>
        <a:xfrm>
          <a:off x="3581400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5</xdr:row>
      <xdr:rowOff>0</xdr:rowOff>
    </xdr:from>
    <xdr:ext cx="184731" cy="264560"/>
    <xdr:sp macro="" textlink="">
      <xdr:nvSpPr>
        <xdr:cNvPr id="545" name="ZoneTexte 544">
          <a:extLst>
            <a:ext uri="{FF2B5EF4-FFF2-40B4-BE49-F238E27FC236}">
              <a16:creationId xmlns:a16="http://schemas.microsoft.com/office/drawing/2014/main" id="{0C0C7CF3-D40B-4269-BD05-481ABCF7309A}"/>
            </a:ext>
          </a:extLst>
        </xdr:cNvPr>
        <xdr:cNvSpPr txBox="1"/>
      </xdr:nvSpPr>
      <xdr:spPr>
        <a:xfrm>
          <a:off x="3581400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46" name="ZoneTexte 545">
          <a:extLst>
            <a:ext uri="{FF2B5EF4-FFF2-40B4-BE49-F238E27FC236}">
              <a16:creationId xmlns:a16="http://schemas.microsoft.com/office/drawing/2014/main" id="{CAB1EFD5-D99D-4798-AD95-82F8CCF97C67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47" name="ZoneTexte 546">
          <a:extLst>
            <a:ext uri="{FF2B5EF4-FFF2-40B4-BE49-F238E27FC236}">
              <a16:creationId xmlns:a16="http://schemas.microsoft.com/office/drawing/2014/main" id="{93AF0D72-942B-4DFC-BDDB-DFC30514B892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7</xdr:row>
      <xdr:rowOff>0</xdr:rowOff>
    </xdr:from>
    <xdr:ext cx="184731" cy="264560"/>
    <xdr:sp macro="" textlink="">
      <xdr:nvSpPr>
        <xdr:cNvPr id="548" name="ZoneTexte 547">
          <a:extLst>
            <a:ext uri="{FF2B5EF4-FFF2-40B4-BE49-F238E27FC236}">
              <a16:creationId xmlns:a16="http://schemas.microsoft.com/office/drawing/2014/main" id="{F19367C7-B33C-428C-9B1B-364456DF8329}"/>
            </a:ext>
          </a:extLst>
        </xdr:cNvPr>
        <xdr:cNvSpPr txBox="1"/>
      </xdr:nvSpPr>
      <xdr:spPr>
        <a:xfrm>
          <a:off x="1167384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7</xdr:row>
      <xdr:rowOff>0</xdr:rowOff>
    </xdr:from>
    <xdr:ext cx="184731" cy="264560"/>
    <xdr:sp macro="" textlink="">
      <xdr:nvSpPr>
        <xdr:cNvPr id="549" name="ZoneTexte 548">
          <a:extLst>
            <a:ext uri="{FF2B5EF4-FFF2-40B4-BE49-F238E27FC236}">
              <a16:creationId xmlns:a16="http://schemas.microsoft.com/office/drawing/2014/main" id="{D97A1599-F2C7-4372-9E9D-F6B775370D4D}"/>
            </a:ext>
          </a:extLst>
        </xdr:cNvPr>
        <xdr:cNvSpPr txBox="1"/>
      </xdr:nvSpPr>
      <xdr:spPr>
        <a:xfrm>
          <a:off x="1167384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50" name="ZoneTexte 549">
          <a:extLst>
            <a:ext uri="{FF2B5EF4-FFF2-40B4-BE49-F238E27FC236}">
              <a16:creationId xmlns:a16="http://schemas.microsoft.com/office/drawing/2014/main" id="{E1F6F986-FB72-434A-BBC4-CF74702F9459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51" name="ZoneTexte 550">
          <a:extLst>
            <a:ext uri="{FF2B5EF4-FFF2-40B4-BE49-F238E27FC236}">
              <a16:creationId xmlns:a16="http://schemas.microsoft.com/office/drawing/2014/main" id="{00F9B1A7-AAE5-42D8-9F17-70BB51C18DBB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52" name="ZoneTexte 551">
          <a:extLst>
            <a:ext uri="{FF2B5EF4-FFF2-40B4-BE49-F238E27FC236}">
              <a16:creationId xmlns:a16="http://schemas.microsoft.com/office/drawing/2014/main" id="{01A78FAF-1D2B-452E-A8EB-E002C182434A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53" name="ZoneTexte 552">
          <a:extLst>
            <a:ext uri="{FF2B5EF4-FFF2-40B4-BE49-F238E27FC236}">
              <a16:creationId xmlns:a16="http://schemas.microsoft.com/office/drawing/2014/main" id="{458C943C-7131-42AA-B701-C5195537704E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54" name="ZoneTexte 553">
          <a:extLst>
            <a:ext uri="{FF2B5EF4-FFF2-40B4-BE49-F238E27FC236}">
              <a16:creationId xmlns:a16="http://schemas.microsoft.com/office/drawing/2014/main" id="{E279929C-45A5-4563-8B9D-5A182F5FF92C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8</xdr:row>
      <xdr:rowOff>0</xdr:rowOff>
    </xdr:from>
    <xdr:ext cx="184731" cy="264560"/>
    <xdr:sp macro="" textlink="">
      <xdr:nvSpPr>
        <xdr:cNvPr id="555" name="ZoneTexte 554">
          <a:extLst>
            <a:ext uri="{FF2B5EF4-FFF2-40B4-BE49-F238E27FC236}">
              <a16:creationId xmlns:a16="http://schemas.microsoft.com/office/drawing/2014/main" id="{CF554F23-41A8-4FEE-B6FF-E3907792A5FB}"/>
            </a:ext>
          </a:extLst>
        </xdr:cNvPr>
        <xdr:cNvSpPr txBox="1"/>
      </xdr:nvSpPr>
      <xdr:spPr>
        <a:xfrm>
          <a:off x="1167384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9</xdr:row>
      <xdr:rowOff>0</xdr:rowOff>
    </xdr:from>
    <xdr:ext cx="184731" cy="264560"/>
    <xdr:sp macro="" textlink="">
      <xdr:nvSpPr>
        <xdr:cNvPr id="556" name="ZoneTexte 555">
          <a:extLst>
            <a:ext uri="{FF2B5EF4-FFF2-40B4-BE49-F238E27FC236}">
              <a16:creationId xmlns:a16="http://schemas.microsoft.com/office/drawing/2014/main" id="{ECD6836C-9743-4D53-9E78-116012F0B094}"/>
            </a:ext>
          </a:extLst>
        </xdr:cNvPr>
        <xdr:cNvSpPr txBox="1"/>
      </xdr:nvSpPr>
      <xdr:spPr>
        <a:xfrm>
          <a:off x="11673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9</xdr:row>
      <xdr:rowOff>0</xdr:rowOff>
    </xdr:from>
    <xdr:ext cx="184731" cy="264560"/>
    <xdr:sp macro="" textlink="">
      <xdr:nvSpPr>
        <xdr:cNvPr id="557" name="ZoneTexte 556">
          <a:extLst>
            <a:ext uri="{FF2B5EF4-FFF2-40B4-BE49-F238E27FC236}">
              <a16:creationId xmlns:a16="http://schemas.microsoft.com/office/drawing/2014/main" id="{26EF75F0-8DD8-4FA1-97A4-E1CFC68203C8}"/>
            </a:ext>
          </a:extLst>
        </xdr:cNvPr>
        <xdr:cNvSpPr txBox="1"/>
      </xdr:nvSpPr>
      <xdr:spPr>
        <a:xfrm>
          <a:off x="11673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58" name="ZoneTexte 557">
          <a:extLst>
            <a:ext uri="{FF2B5EF4-FFF2-40B4-BE49-F238E27FC236}">
              <a16:creationId xmlns:a16="http://schemas.microsoft.com/office/drawing/2014/main" id="{4D94CECC-EFDC-4449-B42A-8E5737B4DF03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59" name="ZoneTexte 558">
          <a:extLst>
            <a:ext uri="{FF2B5EF4-FFF2-40B4-BE49-F238E27FC236}">
              <a16:creationId xmlns:a16="http://schemas.microsoft.com/office/drawing/2014/main" id="{8C30AEF4-997A-4057-9C10-1E6943490ED7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6</xdr:row>
      <xdr:rowOff>0</xdr:rowOff>
    </xdr:from>
    <xdr:ext cx="184731" cy="264560"/>
    <xdr:sp macro="" textlink="">
      <xdr:nvSpPr>
        <xdr:cNvPr id="560" name="ZoneTexte 559">
          <a:extLst>
            <a:ext uri="{FF2B5EF4-FFF2-40B4-BE49-F238E27FC236}">
              <a16:creationId xmlns:a16="http://schemas.microsoft.com/office/drawing/2014/main" id="{968E63D0-6F51-4E90-9339-C807F565F2FB}"/>
            </a:ext>
          </a:extLst>
        </xdr:cNvPr>
        <xdr:cNvSpPr txBox="1"/>
      </xdr:nvSpPr>
      <xdr:spPr>
        <a:xfrm>
          <a:off x="3581400" y="10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6</xdr:row>
      <xdr:rowOff>0</xdr:rowOff>
    </xdr:from>
    <xdr:ext cx="184731" cy="264560"/>
    <xdr:sp macro="" textlink="">
      <xdr:nvSpPr>
        <xdr:cNvPr id="561" name="ZoneTexte 560">
          <a:extLst>
            <a:ext uri="{FF2B5EF4-FFF2-40B4-BE49-F238E27FC236}">
              <a16:creationId xmlns:a16="http://schemas.microsoft.com/office/drawing/2014/main" id="{A5E72AF2-DE6B-4EB5-BE00-43E0F801B817}"/>
            </a:ext>
          </a:extLst>
        </xdr:cNvPr>
        <xdr:cNvSpPr txBox="1"/>
      </xdr:nvSpPr>
      <xdr:spPr>
        <a:xfrm>
          <a:off x="3581400" y="10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62" name="ZoneTexte 561">
          <a:extLst>
            <a:ext uri="{FF2B5EF4-FFF2-40B4-BE49-F238E27FC236}">
              <a16:creationId xmlns:a16="http://schemas.microsoft.com/office/drawing/2014/main" id="{2C86944E-DC53-438F-B3A6-993C08317341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63" name="ZoneTexte 562">
          <a:extLst>
            <a:ext uri="{FF2B5EF4-FFF2-40B4-BE49-F238E27FC236}">
              <a16:creationId xmlns:a16="http://schemas.microsoft.com/office/drawing/2014/main" id="{10B81DB6-7602-4DDB-A404-2321F6DEF337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64" name="ZoneTexte 563">
          <a:extLst>
            <a:ext uri="{FF2B5EF4-FFF2-40B4-BE49-F238E27FC236}">
              <a16:creationId xmlns:a16="http://schemas.microsoft.com/office/drawing/2014/main" id="{C81844B8-6E2D-44A5-9102-40ABC948931D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65" name="ZoneTexte 564">
          <a:extLst>
            <a:ext uri="{FF2B5EF4-FFF2-40B4-BE49-F238E27FC236}">
              <a16:creationId xmlns:a16="http://schemas.microsoft.com/office/drawing/2014/main" id="{E33B5E76-C0D1-4CBF-8D32-A21332FECF38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66" name="ZoneTexte 565">
          <a:extLst>
            <a:ext uri="{FF2B5EF4-FFF2-40B4-BE49-F238E27FC236}">
              <a16:creationId xmlns:a16="http://schemas.microsoft.com/office/drawing/2014/main" id="{6DD7D66B-DFCB-4568-AB91-96D00D73FB45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567" name="ZoneTexte 566">
          <a:extLst>
            <a:ext uri="{FF2B5EF4-FFF2-40B4-BE49-F238E27FC236}">
              <a16:creationId xmlns:a16="http://schemas.microsoft.com/office/drawing/2014/main" id="{003D0414-4D0E-4C8C-A33F-1882D20E5370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568" name="ZoneTexte 567">
          <a:extLst>
            <a:ext uri="{FF2B5EF4-FFF2-40B4-BE49-F238E27FC236}">
              <a16:creationId xmlns:a16="http://schemas.microsoft.com/office/drawing/2014/main" id="{3D6F3C74-BC28-44A1-B6BA-D79BBFC76E40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569" name="ZoneTexte 568">
          <a:extLst>
            <a:ext uri="{FF2B5EF4-FFF2-40B4-BE49-F238E27FC236}">
              <a16:creationId xmlns:a16="http://schemas.microsoft.com/office/drawing/2014/main" id="{E53CE27C-6450-4D08-85D1-C81CCAD58A2F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0" name="ZoneTexte 569">
          <a:extLst>
            <a:ext uri="{FF2B5EF4-FFF2-40B4-BE49-F238E27FC236}">
              <a16:creationId xmlns:a16="http://schemas.microsoft.com/office/drawing/2014/main" id="{8D0CE60E-04DA-4C88-B14B-C0D07FE0480A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1" name="ZoneTexte 570">
          <a:extLst>
            <a:ext uri="{FF2B5EF4-FFF2-40B4-BE49-F238E27FC236}">
              <a16:creationId xmlns:a16="http://schemas.microsoft.com/office/drawing/2014/main" id="{03815F8B-83C8-4BA8-BC30-D37722DB1CDE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9</xdr:row>
      <xdr:rowOff>0</xdr:rowOff>
    </xdr:from>
    <xdr:ext cx="184731" cy="264560"/>
    <xdr:sp macro="" textlink="">
      <xdr:nvSpPr>
        <xdr:cNvPr id="572" name="ZoneTexte 571">
          <a:extLst>
            <a:ext uri="{FF2B5EF4-FFF2-40B4-BE49-F238E27FC236}">
              <a16:creationId xmlns:a16="http://schemas.microsoft.com/office/drawing/2014/main" id="{FCD65A1F-5EB9-4439-B78D-1225D67A93C6}"/>
            </a:ext>
          </a:extLst>
        </xdr:cNvPr>
        <xdr:cNvSpPr txBox="1"/>
      </xdr:nvSpPr>
      <xdr:spPr>
        <a:xfrm>
          <a:off x="35814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9</xdr:row>
      <xdr:rowOff>0</xdr:rowOff>
    </xdr:from>
    <xdr:ext cx="184731" cy="264560"/>
    <xdr:sp macro="" textlink="">
      <xdr:nvSpPr>
        <xdr:cNvPr id="573" name="ZoneTexte 572">
          <a:extLst>
            <a:ext uri="{FF2B5EF4-FFF2-40B4-BE49-F238E27FC236}">
              <a16:creationId xmlns:a16="http://schemas.microsoft.com/office/drawing/2014/main" id="{CD0A1646-389F-4E98-B47E-9D4E6DA25D6C}"/>
            </a:ext>
          </a:extLst>
        </xdr:cNvPr>
        <xdr:cNvSpPr txBox="1"/>
      </xdr:nvSpPr>
      <xdr:spPr>
        <a:xfrm>
          <a:off x="35814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4" name="ZoneTexte 573">
          <a:extLst>
            <a:ext uri="{FF2B5EF4-FFF2-40B4-BE49-F238E27FC236}">
              <a16:creationId xmlns:a16="http://schemas.microsoft.com/office/drawing/2014/main" id="{26B17317-A662-4E32-B45B-164F861A5998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5" name="ZoneTexte 574">
          <a:extLst>
            <a:ext uri="{FF2B5EF4-FFF2-40B4-BE49-F238E27FC236}">
              <a16:creationId xmlns:a16="http://schemas.microsoft.com/office/drawing/2014/main" id="{C4708787-2EF8-4EB9-8D26-9A07EFD1D08D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6" name="ZoneTexte 575">
          <a:extLst>
            <a:ext uri="{FF2B5EF4-FFF2-40B4-BE49-F238E27FC236}">
              <a16:creationId xmlns:a16="http://schemas.microsoft.com/office/drawing/2014/main" id="{A5D9A4EC-7B1C-4066-B826-03127BEE9495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7" name="ZoneTexte 576">
          <a:extLst>
            <a:ext uri="{FF2B5EF4-FFF2-40B4-BE49-F238E27FC236}">
              <a16:creationId xmlns:a16="http://schemas.microsoft.com/office/drawing/2014/main" id="{EDBE6D34-9D10-47EA-B8CA-9B2E053EA974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8" name="ZoneTexte 577">
          <a:extLst>
            <a:ext uri="{FF2B5EF4-FFF2-40B4-BE49-F238E27FC236}">
              <a16:creationId xmlns:a16="http://schemas.microsoft.com/office/drawing/2014/main" id="{05662704-4DD8-4663-AEF6-7E7FB6287C33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579" name="ZoneTexte 578">
          <a:extLst>
            <a:ext uri="{FF2B5EF4-FFF2-40B4-BE49-F238E27FC236}">
              <a16:creationId xmlns:a16="http://schemas.microsoft.com/office/drawing/2014/main" id="{8C1B0F73-7A27-41BF-9963-F4DD70BFDB05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11</xdr:row>
      <xdr:rowOff>0</xdr:rowOff>
    </xdr:from>
    <xdr:ext cx="184731" cy="264560"/>
    <xdr:sp macro="" textlink="">
      <xdr:nvSpPr>
        <xdr:cNvPr id="580" name="ZoneTexte 579">
          <a:extLst>
            <a:ext uri="{FF2B5EF4-FFF2-40B4-BE49-F238E27FC236}">
              <a16:creationId xmlns:a16="http://schemas.microsoft.com/office/drawing/2014/main" id="{4D615543-966A-46ED-99D7-8A5A93F55A7B}"/>
            </a:ext>
          </a:extLst>
        </xdr:cNvPr>
        <xdr:cNvSpPr txBox="1"/>
      </xdr:nvSpPr>
      <xdr:spPr>
        <a:xfrm>
          <a:off x="3581400" y="2011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11</xdr:row>
      <xdr:rowOff>0</xdr:rowOff>
    </xdr:from>
    <xdr:ext cx="184731" cy="264560"/>
    <xdr:sp macro="" textlink="">
      <xdr:nvSpPr>
        <xdr:cNvPr id="581" name="ZoneTexte 580">
          <a:extLst>
            <a:ext uri="{FF2B5EF4-FFF2-40B4-BE49-F238E27FC236}">
              <a16:creationId xmlns:a16="http://schemas.microsoft.com/office/drawing/2014/main" id="{76EDF550-D453-44D9-93AC-03BBDC4D988D}"/>
            </a:ext>
          </a:extLst>
        </xdr:cNvPr>
        <xdr:cNvSpPr txBox="1"/>
      </xdr:nvSpPr>
      <xdr:spPr>
        <a:xfrm>
          <a:off x="3581400" y="2011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11</xdr:row>
      <xdr:rowOff>0</xdr:rowOff>
    </xdr:from>
    <xdr:ext cx="184731" cy="264560"/>
    <xdr:sp macro="" textlink="">
      <xdr:nvSpPr>
        <xdr:cNvPr id="582" name="ZoneTexte 581">
          <a:extLst>
            <a:ext uri="{FF2B5EF4-FFF2-40B4-BE49-F238E27FC236}">
              <a16:creationId xmlns:a16="http://schemas.microsoft.com/office/drawing/2014/main" id="{EE2AF401-3828-4B41-8F5D-870E0901C01C}"/>
            </a:ext>
          </a:extLst>
        </xdr:cNvPr>
        <xdr:cNvSpPr txBox="1"/>
      </xdr:nvSpPr>
      <xdr:spPr>
        <a:xfrm>
          <a:off x="3581400" y="2011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11</xdr:row>
      <xdr:rowOff>0</xdr:rowOff>
    </xdr:from>
    <xdr:ext cx="184731" cy="264560"/>
    <xdr:sp macro="" textlink="">
      <xdr:nvSpPr>
        <xdr:cNvPr id="583" name="ZoneTexte 582">
          <a:extLst>
            <a:ext uri="{FF2B5EF4-FFF2-40B4-BE49-F238E27FC236}">
              <a16:creationId xmlns:a16="http://schemas.microsoft.com/office/drawing/2014/main" id="{C6D051CC-CFF3-49E3-892B-A8868CA8C56C}"/>
            </a:ext>
          </a:extLst>
        </xdr:cNvPr>
        <xdr:cNvSpPr txBox="1"/>
      </xdr:nvSpPr>
      <xdr:spPr>
        <a:xfrm>
          <a:off x="3581400" y="2011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84" name="ZoneTexte 583">
          <a:extLst>
            <a:ext uri="{FF2B5EF4-FFF2-40B4-BE49-F238E27FC236}">
              <a16:creationId xmlns:a16="http://schemas.microsoft.com/office/drawing/2014/main" id="{56BEA2CA-6087-400E-96CC-2E6BC8CE7622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85" name="ZoneTexte 584">
          <a:extLst>
            <a:ext uri="{FF2B5EF4-FFF2-40B4-BE49-F238E27FC236}">
              <a16:creationId xmlns:a16="http://schemas.microsoft.com/office/drawing/2014/main" id="{DC4CA97E-C3F1-46F5-BA3F-B613634BEB53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12</xdr:row>
      <xdr:rowOff>0</xdr:rowOff>
    </xdr:from>
    <xdr:ext cx="184731" cy="264560"/>
    <xdr:sp macro="" textlink="">
      <xdr:nvSpPr>
        <xdr:cNvPr id="586" name="ZoneTexte 585">
          <a:extLst>
            <a:ext uri="{FF2B5EF4-FFF2-40B4-BE49-F238E27FC236}">
              <a16:creationId xmlns:a16="http://schemas.microsoft.com/office/drawing/2014/main" id="{3E2D2860-0E97-4A2A-B9A6-B62806D81854}"/>
            </a:ext>
          </a:extLst>
        </xdr:cNvPr>
        <xdr:cNvSpPr txBox="1"/>
      </xdr:nvSpPr>
      <xdr:spPr>
        <a:xfrm>
          <a:off x="3581400" y="219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12</xdr:row>
      <xdr:rowOff>0</xdr:rowOff>
    </xdr:from>
    <xdr:ext cx="184731" cy="264560"/>
    <xdr:sp macro="" textlink="">
      <xdr:nvSpPr>
        <xdr:cNvPr id="587" name="ZoneTexte 586">
          <a:extLst>
            <a:ext uri="{FF2B5EF4-FFF2-40B4-BE49-F238E27FC236}">
              <a16:creationId xmlns:a16="http://schemas.microsoft.com/office/drawing/2014/main" id="{386415EC-7FB6-42A5-8DCF-57293D31FFC9}"/>
            </a:ext>
          </a:extLst>
        </xdr:cNvPr>
        <xdr:cNvSpPr txBox="1"/>
      </xdr:nvSpPr>
      <xdr:spPr>
        <a:xfrm>
          <a:off x="3581400" y="219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88" name="ZoneTexte 587">
          <a:extLst>
            <a:ext uri="{FF2B5EF4-FFF2-40B4-BE49-F238E27FC236}">
              <a16:creationId xmlns:a16="http://schemas.microsoft.com/office/drawing/2014/main" id="{A3E96615-2899-4E67-840A-2A4748C6AC96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89" name="ZoneTexte 588">
          <a:extLst>
            <a:ext uri="{FF2B5EF4-FFF2-40B4-BE49-F238E27FC236}">
              <a16:creationId xmlns:a16="http://schemas.microsoft.com/office/drawing/2014/main" id="{EAC1F89D-9B33-48F2-A7AF-2BC895896F28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90" name="ZoneTexte 589">
          <a:extLst>
            <a:ext uri="{FF2B5EF4-FFF2-40B4-BE49-F238E27FC236}">
              <a16:creationId xmlns:a16="http://schemas.microsoft.com/office/drawing/2014/main" id="{762B20F7-6BEF-48A4-AD54-0F3AD2F92A98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91" name="ZoneTexte 590">
          <a:extLst>
            <a:ext uri="{FF2B5EF4-FFF2-40B4-BE49-F238E27FC236}">
              <a16:creationId xmlns:a16="http://schemas.microsoft.com/office/drawing/2014/main" id="{E658A507-BB2B-45B2-83AF-72EFFEE71C96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92" name="ZoneTexte 591">
          <a:extLst>
            <a:ext uri="{FF2B5EF4-FFF2-40B4-BE49-F238E27FC236}">
              <a16:creationId xmlns:a16="http://schemas.microsoft.com/office/drawing/2014/main" id="{95B3F455-9A91-4D8D-8456-2C723CB6CA5B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593" name="ZoneTexte 592">
          <a:extLst>
            <a:ext uri="{FF2B5EF4-FFF2-40B4-BE49-F238E27FC236}">
              <a16:creationId xmlns:a16="http://schemas.microsoft.com/office/drawing/2014/main" id="{22615411-3CEE-4E38-968D-210843B7312B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14</xdr:row>
      <xdr:rowOff>0</xdr:rowOff>
    </xdr:from>
    <xdr:ext cx="184731" cy="264560"/>
    <xdr:sp macro="" textlink="">
      <xdr:nvSpPr>
        <xdr:cNvPr id="594" name="ZoneTexte 593">
          <a:extLst>
            <a:ext uri="{FF2B5EF4-FFF2-40B4-BE49-F238E27FC236}">
              <a16:creationId xmlns:a16="http://schemas.microsoft.com/office/drawing/2014/main" id="{FB465E4F-FB73-406D-83FA-39937C0E49F7}"/>
            </a:ext>
          </a:extLst>
        </xdr:cNvPr>
        <xdr:cNvSpPr txBox="1"/>
      </xdr:nvSpPr>
      <xdr:spPr>
        <a:xfrm>
          <a:off x="358140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14</xdr:row>
      <xdr:rowOff>0</xdr:rowOff>
    </xdr:from>
    <xdr:ext cx="184731" cy="264560"/>
    <xdr:sp macro="" textlink="">
      <xdr:nvSpPr>
        <xdr:cNvPr id="595" name="ZoneTexte 594">
          <a:extLst>
            <a:ext uri="{FF2B5EF4-FFF2-40B4-BE49-F238E27FC236}">
              <a16:creationId xmlns:a16="http://schemas.microsoft.com/office/drawing/2014/main" id="{80063970-F172-4376-875F-F885C95608E1}"/>
            </a:ext>
          </a:extLst>
        </xdr:cNvPr>
        <xdr:cNvSpPr txBox="1"/>
      </xdr:nvSpPr>
      <xdr:spPr>
        <a:xfrm>
          <a:off x="358140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14</xdr:row>
      <xdr:rowOff>0</xdr:rowOff>
    </xdr:from>
    <xdr:ext cx="184731" cy="264560"/>
    <xdr:sp macro="" textlink="">
      <xdr:nvSpPr>
        <xdr:cNvPr id="596" name="ZoneTexte 595">
          <a:extLst>
            <a:ext uri="{FF2B5EF4-FFF2-40B4-BE49-F238E27FC236}">
              <a16:creationId xmlns:a16="http://schemas.microsoft.com/office/drawing/2014/main" id="{6C458AB3-E598-4263-953A-1790758C3994}"/>
            </a:ext>
          </a:extLst>
        </xdr:cNvPr>
        <xdr:cNvSpPr txBox="1"/>
      </xdr:nvSpPr>
      <xdr:spPr>
        <a:xfrm>
          <a:off x="358140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14</xdr:row>
      <xdr:rowOff>0</xdr:rowOff>
    </xdr:from>
    <xdr:ext cx="184731" cy="264560"/>
    <xdr:sp macro="" textlink="">
      <xdr:nvSpPr>
        <xdr:cNvPr id="597" name="ZoneTexte 596">
          <a:extLst>
            <a:ext uri="{FF2B5EF4-FFF2-40B4-BE49-F238E27FC236}">
              <a16:creationId xmlns:a16="http://schemas.microsoft.com/office/drawing/2014/main" id="{B9318E74-00A9-4B10-B83D-6C28060B8FFF}"/>
            </a:ext>
          </a:extLst>
        </xdr:cNvPr>
        <xdr:cNvSpPr txBox="1"/>
      </xdr:nvSpPr>
      <xdr:spPr>
        <a:xfrm>
          <a:off x="358140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598" name="ZoneTexte 597">
          <a:extLst>
            <a:ext uri="{FF2B5EF4-FFF2-40B4-BE49-F238E27FC236}">
              <a16:creationId xmlns:a16="http://schemas.microsoft.com/office/drawing/2014/main" id="{DFC91F8B-610F-4673-9A26-E9B1DB201C85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599" name="ZoneTexte 598">
          <a:extLst>
            <a:ext uri="{FF2B5EF4-FFF2-40B4-BE49-F238E27FC236}">
              <a16:creationId xmlns:a16="http://schemas.microsoft.com/office/drawing/2014/main" id="{6AAF0E48-27FC-4DF5-96AB-04D729138DB4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15</xdr:row>
      <xdr:rowOff>0</xdr:rowOff>
    </xdr:from>
    <xdr:ext cx="184731" cy="264560"/>
    <xdr:sp macro="" textlink="">
      <xdr:nvSpPr>
        <xdr:cNvPr id="600" name="ZoneTexte 599">
          <a:extLst>
            <a:ext uri="{FF2B5EF4-FFF2-40B4-BE49-F238E27FC236}">
              <a16:creationId xmlns:a16="http://schemas.microsoft.com/office/drawing/2014/main" id="{2345A05E-E511-466E-A9DB-A2A90B6D15FE}"/>
            </a:ext>
          </a:extLst>
        </xdr:cNvPr>
        <xdr:cNvSpPr txBox="1"/>
      </xdr:nvSpPr>
      <xdr:spPr>
        <a:xfrm>
          <a:off x="35814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15</xdr:row>
      <xdr:rowOff>0</xdr:rowOff>
    </xdr:from>
    <xdr:ext cx="184731" cy="264560"/>
    <xdr:sp macro="" textlink="">
      <xdr:nvSpPr>
        <xdr:cNvPr id="601" name="ZoneTexte 600">
          <a:extLst>
            <a:ext uri="{FF2B5EF4-FFF2-40B4-BE49-F238E27FC236}">
              <a16:creationId xmlns:a16="http://schemas.microsoft.com/office/drawing/2014/main" id="{6FCE6997-7BD8-47CE-A397-F32C0744E182}"/>
            </a:ext>
          </a:extLst>
        </xdr:cNvPr>
        <xdr:cNvSpPr txBox="1"/>
      </xdr:nvSpPr>
      <xdr:spPr>
        <a:xfrm>
          <a:off x="35814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02" name="ZoneTexte 601">
          <a:extLst>
            <a:ext uri="{FF2B5EF4-FFF2-40B4-BE49-F238E27FC236}">
              <a16:creationId xmlns:a16="http://schemas.microsoft.com/office/drawing/2014/main" id="{FC0D29A7-201F-4211-B1F7-20231542A776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03" name="ZoneTexte 602">
          <a:extLst>
            <a:ext uri="{FF2B5EF4-FFF2-40B4-BE49-F238E27FC236}">
              <a16:creationId xmlns:a16="http://schemas.microsoft.com/office/drawing/2014/main" id="{36AC6AC0-4118-40FE-8FB6-4DAFA9870B18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04" name="ZoneTexte 603">
          <a:extLst>
            <a:ext uri="{FF2B5EF4-FFF2-40B4-BE49-F238E27FC236}">
              <a16:creationId xmlns:a16="http://schemas.microsoft.com/office/drawing/2014/main" id="{F982B93C-796B-4B80-BC6C-E832B3FE89C6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05" name="ZoneTexte 604">
          <a:extLst>
            <a:ext uri="{FF2B5EF4-FFF2-40B4-BE49-F238E27FC236}">
              <a16:creationId xmlns:a16="http://schemas.microsoft.com/office/drawing/2014/main" id="{ADEA9E8F-DDCE-4DA6-91D6-DEF8091CD7FC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06" name="ZoneTexte 605">
          <a:extLst>
            <a:ext uri="{FF2B5EF4-FFF2-40B4-BE49-F238E27FC236}">
              <a16:creationId xmlns:a16="http://schemas.microsoft.com/office/drawing/2014/main" id="{BBC7682D-1C75-4334-81AE-6E77A5A23D25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07" name="ZoneTexte 606">
          <a:extLst>
            <a:ext uri="{FF2B5EF4-FFF2-40B4-BE49-F238E27FC236}">
              <a16:creationId xmlns:a16="http://schemas.microsoft.com/office/drawing/2014/main" id="{1F3DCA0E-C9D3-4846-A0D7-A8F558938DA7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08" name="ZoneTexte 607">
          <a:extLst>
            <a:ext uri="{FF2B5EF4-FFF2-40B4-BE49-F238E27FC236}">
              <a16:creationId xmlns:a16="http://schemas.microsoft.com/office/drawing/2014/main" id="{941028A9-5EF2-4EB3-8A15-0F3EBBFF759A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09" name="ZoneTexte 608">
          <a:extLst>
            <a:ext uri="{FF2B5EF4-FFF2-40B4-BE49-F238E27FC236}">
              <a16:creationId xmlns:a16="http://schemas.microsoft.com/office/drawing/2014/main" id="{3779D782-D633-4357-896B-991B0E851017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10" name="ZoneTexte 609">
          <a:extLst>
            <a:ext uri="{FF2B5EF4-FFF2-40B4-BE49-F238E27FC236}">
              <a16:creationId xmlns:a16="http://schemas.microsoft.com/office/drawing/2014/main" id="{4ED9BB28-EC55-48EF-A643-E5A9F64F5507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11" name="ZoneTexte 610">
          <a:extLst>
            <a:ext uri="{FF2B5EF4-FFF2-40B4-BE49-F238E27FC236}">
              <a16:creationId xmlns:a16="http://schemas.microsoft.com/office/drawing/2014/main" id="{3258DD0A-663D-4CEF-B495-3B538B5737D7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12" name="ZoneTexte 611">
          <a:extLst>
            <a:ext uri="{FF2B5EF4-FFF2-40B4-BE49-F238E27FC236}">
              <a16:creationId xmlns:a16="http://schemas.microsoft.com/office/drawing/2014/main" id="{1AFB612E-9910-42BF-9669-83B18A0C7F1D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13" name="ZoneTexte 612">
          <a:extLst>
            <a:ext uri="{FF2B5EF4-FFF2-40B4-BE49-F238E27FC236}">
              <a16:creationId xmlns:a16="http://schemas.microsoft.com/office/drawing/2014/main" id="{8BA2AA3B-78F7-4547-B5D3-B1B7F0328EF2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14" name="ZoneTexte 613">
          <a:extLst>
            <a:ext uri="{FF2B5EF4-FFF2-40B4-BE49-F238E27FC236}">
              <a16:creationId xmlns:a16="http://schemas.microsoft.com/office/drawing/2014/main" id="{00165418-B780-43E8-A6FD-797E9BCAD5D0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15" name="ZoneTexte 614">
          <a:extLst>
            <a:ext uri="{FF2B5EF4-FFF2-40B4-BE49-F238E27FC236}">
              <a16:creationId xmlns:a16="http://schemas.microsoft.com/office/drawing/2014/main" id="{23A42D74-50E1-40E8-BDBA-F08A7C7345F4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16" name="ZoneTexte 615">
          <a:extLst>
            <a:ext uri="{FF2B5EF4-FFF2-40B4-BE49-F238E27FC236}">
              <a16:creationId xmlns:a16="http://schemas.microsoft.com/office/drawing/2014/main" id="{1500EB89-ED74-473D-8B0D-11A16AFC1AC3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17" name="ZoneTexte 616">
          <a:extLst>
            <a:ext uri="{FF2B5EF4-FFF2-40B4-BE49-F238E27FC236}">
              <a16:creationId xmlns:a16="http://schemas.microsoft.com/office/drawing/2014/main" id="{44A69A12-19AA-46AA-979A-1E15226836AE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18" name="ZoneTexte 617">
          <a:extLst>
            <a:ext uri="{FF2B5EF4-FFF2-40B4-BE49-F238E27FC236}">
              <a16:creationId xmlns:a16="http://schemas.microsoft.com/office/drawing/2014/main" id="{D071D213-21F9-42ED-95DA-4B0C3CE731F5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19" name="ZoneTexte 618">
          <a:extLst>
            <a:ext uri="{FF2B5EF4-FFF2-40B4-BE49-F238E27FC236}">
              <a16:creationId xmlns:a16="http://schemas.microsoft.com/office/drawing/2014/main" id="{F52E092E-4FB4-4C68-A2C6-6187ABAB1948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20" name="ZoneTexte 619">
          <a:extLst>
            <a:ext uri="{FF2B5EF4-FFF2-40B4-BE49-F238E27FC236}">
              <a16:creationId xmlns:a16="http://schemas.microsoft.com/office/drawing/2014/main" id="{380D73A7-45CA-4545-9F4E-94BA44C551A3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21" name="ZoneTexte 620">
          <a:extLst>
            <a:ext uri="{FF2B5EF4-FFF2-40B4-BE49-F238E27FC236}">
              <a16:creationId xmlns:a16="http://schemas.microsoft.com/office/drawing/2014/main" id="{694B8D80-4110-4F81-990D-A5B654CF5D49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22" name="ZoneTexte 621">
          <a:extLst>
            <a:ext uri="{FF2B5EF4-FFF2-40B4-BE49-F238E27FC236}">
              <a16:creationId xmlns:a16="http://schemas.microsoft.com/office/drawing/2014/main" id="{B48DC021-91A8-4F86-B8A5-8A23708ED8DD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23" name="ZoneTexte 622">
          <a:extLst>
            <a:ext uri="{FF2B5EF4-FFF2-40B4-BE49-F238E27FC236}">
              <a16:creationId xmlns:a16="http://schemas.microsoft.com/office/drawing/2014/main" id="{404B1F19-DEEB-4BCA-AE2E-3B3820CE54CC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24" name="ZoneTexte 623">
          <a:extLst>
            <a:ext uri="{FF2B5EF4-FFF2-40B4-BE49-F238E27FC236}">
              <a16:creationId xmlns:a16="http://schemas.microsoft.com/office/drawing/2014/main" id="{67D55FC7-6462-4DFF-B33B-26581084BC39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25" name="ZoneTexte 624">
          <a:extLst>
            <a:ext uri="{FF2B5EF4-FFF2-40B4-BE49-F238E27FC236}">
              <a16:creationId xmlns:a16="http://schemas.microsoft.com/office/drawing/2014/main" id="{428CC932-0306-4F04-B89A-803ED5EC54FD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26" name="ZoneTexte 625">
          <a:extLst>
            <a:ext uri="{FF2B5EF4-FFF2-40B4-BE49-F238E27FC236}">
              <a16:creationId xmlns:a16="http://schemas.microsoft.com/office/drawing/2014/main" id="{047625EF-BA53-42AD-B001-D958F99FEF1C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27" name="ZoneTexte 626">
          <a:extLst>
            <a:ext uri="{FF2B5EF4-FFF2-40B4-BE49-F238E27FC236}">
              <a16:creationId xmlns:a16="http://schemas.microsoft.com/office/drawing/2014/main" id="{BCB9FCB0-F8D6-4B7A-8AAF-66729BDBB138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28" name="ZoneTexte 627">
          <a:extLst>
            <a:ext uri="{FF2B5EF4-FFF2-40B4-BE49-F238E27FC236}">
              <a16:creationId xmlns:a16="http://schemas.microsoft.com/office/drawing/2014/main" id="{AA3017C7-0F31-4547-B80D-5498E3793CEB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29" name="ZoneTexte 628">
          <a:extLst>
            <a:ext uri="{FF2B5EF4-FFF2-40B4-BE49-F238E27FC236}">
              <a16:creationId xmlns:a16="http://schemas.microsoft.com/office/drawing/2014/main" id="{3A38EE11-7F73-4016-9AEC-498BF5578B27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30" name="ZoneTexte 629">
          <a:extLst>
            <a:ext uri="{FF2B5EF4-FFF2-40B4-BE49-F238E27FC236}">
              <a16:creationId xmlns:a16="http://schemas.microsoft.com/office/drawing/2014/main" id="{A7124706-B3EB-418B-9030-7076753630D2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31" name="ZoneTexte 630">
          <a:extLst>
            <a:ext uri="{FF2B5EF4-FFF2-40B4-BE49-F238E27FC236}">
              <a16:creationId xmlns:a16="http://schemas.microsoft.com/office/drawing/2014/main" id="{94DD4312-E9D6-4765-81C0-2F411DEEC6C9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32" name="ZoneTexte 631">
          <a:extLst>
            <a:ext uri="{FF2B5EF4-FFF2-40B4-BE49-F238E27FC236}">
              <a16:creationId xmlns:a16="http://schemas.microsoft.com/office/drawing/2014/main" id="{485746A1-9103-43D1-8E0A-0079A47E29B9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33" name="ZoneTexte 632">
          <a:extLst>
            <a:ext uri="{FF2B5EF4-FFF2-40B4-BE49-F238E27FC236}">
              <a16:creationId xmlns:a16="http://schemas.microsoft.com/office/drawing/2014/main" id="{E64FDAB1-2CDE-4786-809A-F29782AF81F4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34" name="ZoneTexte 633">
          <a:extLst>
            <a:ext uri="{FF2B5EF4-FFF2-40B4-BE49-F238E27FC236}">
              <a16:creationId xmlns:a16="http://schemas.microsoft.com/office/drawing/2014/main" id="{28CC3B4B-B5B7-4CEC-A7C0-12EA115D5A8B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35" name="ZoneTexte 634">
          <a:extLst>
            <a:ext uri="{FF2B5EF4-FFF2-40B4-BE49-F238E27FC236}">
              <a16:creationId xmlns:a16="http://schemas.microsoft.com/office/drawing/2014/main" id="{6F86C23E-C0EF-4D70-A6AD-2F806F5D89FF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18</xdr:row>
      <xdr:rowOff>0</xdr:rowOff>
    </xdr:from>
    <xdr:ext cx="184731" cy="264560"/>
    <xdr:sp macro="" textlink="">
      <xdr:nvSpPr>
        <xdr:cNvPr id="636" name="ZoneTexte 635">
          <a:extLst>
            <a:ext uri="{FF2B5EF4-FFF2-40B4-BE49-F238E27FC236}">
              <a16:creationId xmlns:a16="http://schemas.microsoft.com/office/drawing/2014/main" id="{4EADDBEE-A9B8-4B8D-AE9D-05E61F7B0E0B}"/>
            </a:ext>
          </a:extLst>
        </xdr:cNvPr>
        <xdr:cNvSpPr txBox="1"/>
      </xdr:nvSpPr>
      <xdr:spPr>
        <a:xfrm>
          <a:off x="3581400" y="329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37" name="ZoneTexte 636">
          <a:extLst>
            <a:ext uri="{FF2B5EF4-FFF2-40B4-BE49-F238E27FC236}">
              <a16:creationId xmlns:a16="http://schemas.microsoft.com/office/drawing/2014/main" id="{FF30DEE0-D9D3-4953-98A3-5A7F220A202A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38" name="ZoneTexte 637">
          <a:extLst>
            <a:ext uri="{FF2B5EF4-FFF2-40B4-BE49-F238E27FC236}">
              <a16:creationId xmlns:a16="http://schemas.microsoft.com/office/drawing/2014/main" id="{19B1AA8F-D00B-488F-BE21-713E16922D19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39" name="ZoneTexte 638">
          <a:extLst>
            <a:ext uri="{FF2B5EF4-FFF2-40B4-BE49-F238E27FC236}">
              <a16:creationId xmlns:a16="http://schemas.microsoft.com/office/drawing/2014/main" id="{7B9BE145-A108-45C5-A372-1ECCFF09EF67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40" name="ZoneTexte 639">
          <a:extLst>
            <a:ext uri="{FF2B5EF4-FFF2-40B4-BE49-F238E27FC236}">
              <a16:creationId xmlns:a16="http://schemas.microsoft.com/office/drawing/2014/main" id="{B94837AB-1AD4-4D55-BFAC-F6EDBBE8F72D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41" name="ZoneTexte 640">
          <a:extLst>
            <a:ext uri="{FF2B5EF4-FFF2-40B4-BE49-F238E27FC236}">
              <a16:creationId xmlns:a16="http://schemas.microsoft.com/office/drawing/2014/main" id="{9182CC64-0683-4B80-9C69-7D5707651D5C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42" name="ZoneTexte 641">
          <a:extLst>
            <a:ext uri="{FF2B5EF4-FFF2-40B4-BE49-F238E27FC236}">
              <a16:creationId xmlns:a16="http://schemas.microsoft.com/office/drawing/2014/main" id="{424067CA-D2B6-4D0F-8D88-56BEA06B4F2C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43" name="ZoneTexte 642">
          <a:extLst>
            <a:ext uri="{FF2B5EF4-FFF2-40B4-BE49-F238E27FC236}">
              <a16:creationId xmlns:a16="http://schemas.microsoft.com/office/drawing/2014/main" id="{2AD8EA8A-8E83-4306-9BB6-13E76FA29ABB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44" name="ZoneTexte 643">
          <a:extLst>
            <a:ext uri="{FF2B5EF4-FFF2-40B4-BE49-F238E27FC236}">
              <a16:creationId xmlns:a16="http://schemas.microsoft.com/office/drawing/2014/main" id="{42688514-7BCB-49DD-93C5-D9AA55ED9057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45" name="ZoneTexte 644">
          <a:extLst>
            <a:ext uri="{FF2B5EF4-FFF2-40B4-BE49-F238E27FC236}">
              <a16:creationId xmlns:a16="http://schemas.microsoft.com/office/drawing/2014/main" id="{DE3356C6-AEDA-493F-9428-688B5D154F21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46" name="ZoneTexte 645">
          <a:extLst>
            <a:ext uri="{FF2B5EF4-FFF2-40B4-BE49-F238E27FC236}">
              <a16:creationId xmlns:a16="http://schemas.microsoft.com/office/drawing/2014/main" id="{EFE040B7-F465-464A-A2C9-E8AD60028709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47" name="ZoneTexte 646">
          <a:extLst>
            <a:ext uri="{FF2B5EF4-FFF2-40B4-BE49-F238E27FC236}">
              <a16:creationId xmlns:a16="http://schemas.microsoft.com/office/drawing/2014/main" id="{9EDAEB77-432F-49A9-AE08-BBE61C90BAAF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48" name="ZoneTexte 647">
          <a:extLst>
            <a:ext uri="{FF2B5EF4-FFF2-40B4-BE49-F238E27FC236}">
              <a16:creationId xmlns:a16="http://schemas.microsoft.com/office/drawing/2014/main" id="{0DD1DB97-3EAC-400B-BE3E-5EDFB44C3616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49" name="ZoneTexte 648">
          <a:extLst>
            <a:ext uri="{FF2B5EF4-FFF2-40B4-BE49-F238E27FC236}">
              <a16:creationId xmlns:a16="http://schemas.microsoft.com/office/drawing/2014/main" id="{97CB9712-E070-44BD-B3F4-6B4FF0C8A9B3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50" name="ZoneTexte 649">
          <a:extLst>
            <a:ext uri="{FF2B5EF4-FFF2-40B4-BE49-F238E27FC236}">
              <a16:creationId xmlns:a16="http://schemas.microsoft.com/office/drawing/2014/main" id="{FB4A549F-F32D-406F-91AA-62A1EA41DDE2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51" name="ZoneTexte 650">
          <a:extLst>
            <a:ext uri="{FF2B5EF4-FFF2-40B4-BE49-F238E27FC236}">
              <a16:creationId xmlns:a16="http://schemas.microsoft.com/office/drawing/2014/main" id="{8316ED3F-C921-4D03-92D7-57EDA1E08C7E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52" name="ZoneTexte 651">
          <a:extLst>
            <a:ext uri="{FF2B5EF4-FFF2-40B4-BE49-F238E27FC236}">
              <a16:creationId xmlns:a16="http://schemas.microsoft.com/office/drawing/2014/main" id="{15EEB8BD-ADD9-4A82-B491-E6EA4E03B814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53" name="ZoneTexte 652">
          <a:extLst>
            <a:ext uri="{FF2B5EF4-FFF2-40B4-BE49-F238E27FC236}">
              <a16:creationId xmlns:a16="http://schemas.microsoft.com/office/drawing/2014/main" id="{3D13A23D-641B-435D-9050-0A71AC214914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54" name="ZoneTexte 653">
          <a:extLst>
            <a:ext uri="{FF2B5EF4-FFF2-40B4-BE49-F238E27FC236}">
              <a16:creationId xmlns:a16="http://schemas.microsoft.com/office/drawing/2014/main" id="{44A3773A-1509-4A95-99C4-A0B28933572D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55" name="ZoneTexte 654">
          <a:extLst>
            <a:ext uri="{FF2B5EF4-FFF2-40B4-BE49-F238E27FC236}">
              <a16:creationId xmlns:a16="http://schemas.microsoft.com/office/drawing/2014/main" id="{8E3E112D-223A-4E58-9F00-C5A5FABAEA7B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19</xdr:row>
      <xdr:rowOff>0</xdr:rowOff>
    </xdr:from>
    <xdr:ext cx="184731" cy="264560"/>
    <xdr:sp macro="" textlink="">
      <xdr:nvSpPr>
        <xdr:cNvPr id="656" name="ZoneTexte 655">
          <a:extLst>
            <a:ext uri="{FF2B5EF4-FFF2-40B4-BE49-F238E27FC236}">
              <a16:creationId xmlns:a16="http://schemas.microsoft.com/office/drawing/2014/main" id="{95265F87-D4BE-405D-BB73-B5925346CAF7}"/>
            </a:ext>
          </a:extLst>
        </xdr:cNvPr>
        <xdr:cNvSpPr txBox="1"/>
      </xdr:nvSpPr>
      <xdr:spPr>
        <a:xfrm>
          <a:off x="3581400" y="3474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57" name="ZoneTexte 656">
          <a:extLst>
            <a:ext uri="{FF2B5EF4-FFF2-40B4-BE49-F238E27FC236}">
              <a16:creationId xmlns:a16="http://schemas.microsoft.com/office/drawing/2014/main" id="{EACE39EA-5C0F-4B4C-8C33-B17B60312984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58" name="ZoneTexte 657">
          <a:extLst>
            <a:ext uri="{FF2B5EF4-FFF2-40B4-BE49-F238E27FC236}">
              <a16:creationId xmlns:a16="http://schemas.microsoft.com/office/drawing/2014/main" id="{FE5AF950-FDFC-455D-9227-9092606FF6B8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659" name="ZoneTexte 658">
          <a:extLst>
            <a:ext uri="{FF2B5EF4-FFF2-40B4-BE49-F238E27FC236}">
              <a16:creationId xmlns:a16="http://schemas.microsoft.com/office/drawing/2014/main" id="{7DDD2F99-DA31-4A7F-AC4C-0C30F45FD21A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4</xdr:row>
      <xdr:rowOff>0</xdr:rowOff>
    </xdr:from>
    <xdr:ext cx="184731" cy="264560"/>
    <xdr:sp macro="" textlink="">
      <xdr:nvSpPr>
        <xdr:cNvPr id="660" name="ZoneTexte 659">
          <a:extLst>
            <a:ext uri="{FF2B5EF4-FFF2-40B4-BE49-F238E27FC236}">
              <a16:creationId xmlns:a16="http://schemas.microsoft.com/office/drawing/2014/main" id="{F3826CE3-8193-4BBA-B268-6E61960F2E3C}"/>
            </a:ext>
          </a:extLst>
        </xdr:cNvPr>
        <xdr:cNvSpPr txBox="1"/>
      </xdr:nvSpPr>
      <xdr:spPr>
        <a:xfrm>
          <a:off x="3581400" y="73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5</xdr:row>
      <xdr:rowOff>0</xdr:rowOff>
    </xdr:from>
    <xdr:ext cx="184731" cy="264560"/>
    <xdr:sp macro="" textlink="">
      <xdr:nvSpPr>
        <xdr:cNvPr id="661" name="ZoneTexte 660">
          <a:extLst>
            <a:ext uri="{FF2B5EF4-FFF2-40B4-BE49-F238E27FC236}">
              <a16:creationId xmlns:a16="http://schemas.microsoft.com/office/drawing/2014/main" id="{56DD5B52-FA28-45E4-9370-4E8FB1346B63}"/>
            </a:ext>
          </a:extLst>
        </xdr:cNvPr>
        <xdr:cNvSpPr txBox="1"/>
      </xdr:nvSpPr>
      <xdr:spPr>
        <a:xfrm>
          <a:off x="3581400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5</xdr:row>
      <xdr:rowOff>0</xdr:rowOff>
    </xdr:from>
    <xdr:ext cx="184731" cy="264560"/>
    <xdr:sp macro="" textlink="">
      <xdr:nvSpPr>
        <xdr:cNvPr id="662" name="ZoneTexte 661">
          <a:extLst>
            <a:ext uri="{FF2B5EF4-FFF2-40B4-BE49-F238E27FC236}">
              <a16:creationId xmlns:a16="http://schemas.microsoft.com/office/drawing/2014/main" id="{D8E9072B-C566-47EE-BB44-8C05AFBEC481}"/>
            </a:ext>
          </a:extLst>
        </xdr:cNvPr>
        <xdr:cNvSpPr txBox="1"/>
      </xdr:nvSpPr>
      <xdr:spPr>
        <a:xfrm>
          <a:off x="3581400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6</xdr:row>
      <xdr:rowOff>0</xdr:rowOff>
    </xdr:from>
    <xdr:ext cx="184731" cy="264560"/>
    <xdr:sp macro="" textlink="">
      <xdr:nvSpPr>
        <xdr:cNvPr id="663" name="ZoneTexte 662">
          <a:extLst>
            <a:ext uri="{FF2B5EF4-FFF2-40B4-BE49-F238E27FC236}">
              <a16:creationId xmlns:a16="http://schemas.microsoft.com/office/drawing/2014/main" id="{662C9915-5040-4771-A0FE-5D5E68CA7567}"/>
            </a:ext>
          </a:extLst>
        </xdr:cNvPr>
        <xdr:cNvSpPr txBox="1"/>
      </xdr:nvSpPr>
      <xdr:spPr>
        <a:xfrm>
          <a:off x="3581400" y="10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6</xdr:row>
      <xdr:rowOff>0</xdr:rowOff>
    </xdr:from>
    <xdr:ext cx="184731" cy="264560"/>
    <xdr:sp macro="" textlink="">
      <xdr:nvSpPr>
        <xdr:cNvPr id="664" name="ZoneTexte 663">
          <a:extLst>
            <a:ext uri="{FF2B5EF4-FFF2-40B4-BE49-F238E27FC236}">
              <a16:creationId xmlns:a16="http://schemas.microsoft.com/office/drawing/2014/main" id="{A570B0BF-3E37-4989-BDD9-BB8069FC9FFD}"/>
            </a:ext>
          </a:extLst>
        </xdr:cNvPr>
        <xdr:cNvSpPr txBox="1"/>
      </xdr:nvSpPr>
      <xdr:spPr>
        <a:xfrm>
          <a:off x="3581400" y="10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665" name="ZoneTexte 664">
          <a:extLst>
            <a:ext uri="{FF2B5EF4-FFF2-40B4-BE49-F238E27FC236}">
              <a16:creationId xmlns:a16="http://schemas.microsoft.com/office/drawing/2014/main" id="{D56196A9-FCE8-4616-B885-B6425DF23EDF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666" name="ZoneTexte 665">
          <a:extLst>
            <a:ext uri="{FF2B5EF4-FFF2-40B4-BE49-F238E27FC236}">
              <a16:creationId xmlns:a16="http://schemas.microsoft.com/office/drawing/2014/main" id="{540FB7FE-DA9C-4A59-89D6-3BD6A49F1031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667" name="ZoneTexte 666">
          <a:extLst>
            <a:ext uri="{FF2B5EF4-FFF2-40B4-BE49-F238E27FC236}">
              <a16:creationId xmlns:a16="http://schemas.microsoft.com/office/drawing/2014/main" id="{57DC7DF5-8463-4D11-A2C8-5B851CC94568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668" name="ZoneTexte 667">
          <a:extLst>
            <a:ext uri="{FF2B5EF4-FFF2-40B4-BE49-F238E27FC236}">
              <a16:creationId xmlns:a16="http://schemas.microsoft.com/office/drawing/2014/main" id="{9543980F-A1BB-4088-BA4B-FA7AF70EF834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9</xdr:row>
      <xdr:rowOff>0</xdr:rowOff>
    </xdr:from>
    <xdr:ext cx="184731" cy="264560"/>
    <xdr:sp macro="" textlink="">
      <xdr:nvSpPr>
        <xdr:cNvPr id="669" name="ZoneTexte 668">
          <a:extLst>
            <a:ext uri="{FF2B5EF4-FFF2-40B4-BE49-F238E27FC236}">
              <a16:creationId xmlns:a16="http://schemas.microsoft.com/office/drawing/2014/main" id="{3736F9F8-5A0A-457F-AAFE-FC395D4FD498}"/>
            </a:ext>
          </a:extLst>
        </xdr:cNvPr>
        <xdr:cNvSpPr txBox="1"/>
      </xdr:nvSpPr>
      <xdr:spPr>
        <a:xfrm>
          <a:off x="35814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9</xdr:row>
      <xdr:rowOff>0</xdr:rowOff>
    </xdr:from>
    <xdr:ext cx="184731" cy="264560"/>
    <xdr:sp macro="" textlink="">
      <xdr:nvSpPr>
        <xdr:cNvPr id="670" name="ZoneTexte 669">
          <a:extLst>
            <a:ext uri="{FF2B5EF4-FFF2-40B4-BE49-F238E27FC236}">
              <a16:creationId xmlns:a16="http://schemas.microsoft.com/office/drawing/2014/main" id="{493E672F-8502-4019-8D25-6AA1F7B59157}"/>
            </a:ext>
          </a:extLst>
        </xdr:cNvPr>
        <xdr:cNvSpPr txBox="1"/>
      </xdr:nvSpPr>
      <xdr:spPr>
        <a:xfrm>
          <a:off x="35814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671" name="ZoneTexte 670">
          <a:extLst>
            <a:ext uri="{FF2B5EF4-FFF2-40B4-BE49-F238E27FC236}">
              <a16:creationId xmlns:a16="http://schemas.microsoft.com/office/drawing/2014/main" id="{B7D0F1B7-7A35-4124-BDF0-C4B8306A1655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10</xdr:row>
      <xdr:rowOff>0</xdr:rowOff>
    </xdr:from>
    <xdr:ext cx="184731" cy="264560"/>
    <xdr:sp macro="" textlink="">
      <xdr:nvSpPr>
        <xdr:cNvPr id="672" name="ZoneTexte 671">
          <a:extLst>
            <a:ext uri="{FF2B5EF4-FFF2-40B4-BE49-F238E27FC236}">
              <a16:creationId xmlns:a16="http://schemas.microsoft.com/office/drawing/2014/main" id="{86DE5EDE-0350-47B9-9502-9937F6C5C539}"/>
            </a:ext>
          </a:extLst>
        </xdr:cNvPr>
        <xdr:cNvSpPr txBox="1"/>
      </xdr:nvSpPr>
      <xdr:spPr>
        <a:xfrm>
          <a:off x="3581400" y="182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11</xdr:row>
      <xdr:rowOff>0</xdr:rowOff>
    </xdr:from>
    <xdr:ext cx="184731" cy="264560"/>
    <xdr:sp macro="" textlink="">
      <xdr:nvSpPr>
        <xdr:cNvPr id="673" name="ZoneTexte 672">
          <a:extLst>
            <a:ext uri="{FF2B5EF4-FFF2-40B4-BE49-F238E27FC236}">
              <a16:creationId xmlns:a16="http://schemas.microsoft.com/office/drawing/2014/main" id="{DEE5BDDC-7632-4EE7-B640-16F1F9B75AC2}"/>
            </a:ext>
          </a:extLst>
        </xdr:cNvPr>
        <xdr:cNvSpPr txBox="1"/>
      </xdr:nvSpPr>
      <xdr:spPr>
        <a:xfrm>
          <a:off x="3581400" y="2011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11</xdr:row>
      <xdr:rowOff>0</xdr:rowOff>
    </xdr:from>
    <xdr:ext cx="184731" cy="264560"/>
    <xdr:sp macro="" textlink="">
      <xdr:nvSpPr>
        <xdr:cNvPr id="674" name="ZoneTexte 673">
          <a:extLst>
            <a:ext uri="{FF2B5EF4-FFF2-40B4-BE49-F238E27FC236}">
              <a16:creationId xmlns:a16="http://schemas.microsoft.com/office/drawing/2014/main" id="{B8A2AD7A-91C7-47AB-95EA-1D5F3F7E9018}"/>
            </a:ext>
          </a:extLst>
        </xdr:cNvPr>
        <xdr:cNvSpPr txBox="1"/>
      </xdr:nvSpPr>
      <xdr:spPr>
        <a:xfrm>
          <a:off x="3581400" y="2011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12</xdr:row>
      <xdr:rowOff>0</xdr:rowOff>
    </xdr:from>
    <xdr:ext cx="184731" cy="264560"/>
    <xdr:sp macro="" textlink="">
      <xdr:nvSpPr>
        <xdr:cNvPr id="675" name="ZoneTexte 674">
          <a:extLst>
            <a:ext uri="{FF2B5EF4-FFF2-40B4-BE49-F238E27FC236}">
              <a16:creationId xmlns:a16="http://schemas.microsoft.com/office/drawing/2014/main" id="{DB37B672-B23A-4055-BCB5-5C5AB0BA351D}"/>
            </a:ext>
          </a:extLst>
        </xdr:cNvPr>
        <xdr:cNvSpPr txBox="1"/>
      </xdr:nvSpPr>
      <xdr:spPr>
        <a:xfrm>
          <a:off x="3581400" y="219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12</xdr:row>
      <xdr:rowOff>0</xdr:rowOff>
    </xdr:from>
    <xdr:ext cx="184731" cy="264560"/>
    <xdr:sp macro="" textlink="">
      <xdr:nvSpPr>
        <xdr:cNvPr id="676" name="ZoneTexte 675">
          <a:extLst>
            <a:ext uri="{FF2B5EF4-FFF2-40B4-BE49-F238E27FC236}">
              <a16:creationId xmlns:a16="http://schemas.microsoft.com/office/drawing/2014/main" id="{8BBBA5B6-0C9F-47DC-9506-5999CF458F34}"/>
            </a:ext>
          </a:extLst>
        </xdr:cNvPr>
        <xdr:cNvSpPr txBox="1"/>
      </xdr:nvSpPr>
      <xdr:spPr>
        <a:xfrm>
          <a:off x="3581400" y="2194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677" name="ZoneTexte 676">
          <a:extLst>
            <a:ext uri="{FF2B5EF4-FFF2-40B4-BE49-F238E27FC236}">
              <a16:creationId xmlns:a16="http://schemas.microsoft.com/office/drawing/2014/main" id="{E5A06B79-D6DF-4586-A0AC-4B50061F5BB8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13</xdr:row>
      <xdr:rowOff>0</xdr:rowOff>
    </xdr:from>
    <xdr:ext cx="184731" cy="264560"/>
    <xdr:sp macro="" textlink="">
      <xdr:nvSpPr>
        <xdr:cNvPr id="678" name="ZoneTexte 677">
          <a:extLst>
            <a:ext uri="{FF2B5EF4-FFF2-40B4-BE49-F238E27FC236}">
              <a16:creationId xmlns:a16="http://schemas.microsoft.com/office/drawing/2014/main" id="{07FDD0BB-451B-40BD-B628-A12FD32375CF}"/>
            </a:ext>
          </a:extLst>
        </xdr:cNvPr>
        <xdr:cNvSpPr txBox="1"/>
      </xdr:nvSpPr>
      <xdr:spPr>
        <a:xfrm>
          <a:off x="358140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14</xdr:row>
      <xdr:rowOff>0</xdr:rowOff>
    </xdr:from>
    <xdr:ext cx="184731" cy="264560"/>
    <xdr:sp macro="" textlink="">
      <xdr:nvSpPr>
        <xdr:cNvPr id="679" name="ZoneTexte 678">
          <a:extLst>
            <a:ext uri="{FF2B5EF4-FFF2-40B4-BE49-F238E27FC236}">
              <a16:creationId xmlns:a16="http://schemas.microsoft.com/office/drawing/2014/main" id="{415F9AE9-3BD9-4928-A4B8-7D01A0EF0D92}"/>
            </a:ext>
          </a:extLst>
        </xdr:cNvPr>
        <xdr:cNvSpPr txBox="1"/>
      </xdr:nvSpPr>
      <xdr:spPr>
        <a:xfrm>
          <a:off x="358140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14</xdr:row>
      <xdr:rowOff>0</xdr:rowOff>
    </xdr:from>
    <xdr:ext cx="184731" cy="264560"/>
    <xdr:sp macro="" textlink="">
      <xdr:nvSpPr>
        <xdr:cNvPr id="680" name="ZoneTexte 679">
          <a:extLst>
            <a:ext uri="{FF2B5EF4-FFF2-40B4-BE49-F238E27FC236}">
              <a16:creationId xmlns:a16="http://schemas.microsoft.com/office/drawing/2014/main" id="{DD7653DC-E39D-434A-A6D6-C6BCFBE3D615}"/>
            </a:ext>
          </a:extLst>
        </xdr:cNvPr>
        <xdr:cNvSpPr txBox="1"/>
      </xdr:nvSpPr>
      <xdr:spPr>
        <a:xfrm>
          <a:off x="358140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15</xdr:row>
      <xdr:rowOff>0</xdr:rowOff>
    </xdr:from>
    <xdr:ext cx="184731" cy="264560"/>
    <xdr:sp macro="" textlink="">
      <xdr:nvSpPr>
        <xdr:cNvPr id="681" name="ZoneTexte 680">
          <a:extLst>
            <a:ext uri="{FF2B5EF4-FFF2-40B4-BE49-F238E27FC236}">
              <a16:creationId xmlns:a16="http://schemas.microsoft.com/office/drawing/2014/main" id="{64262447-4FB5-4E97-8E80-F45E55715AFF}"/>
            </a:ext>
          </a:extLst>
        </xdr:cNvPr>
        <xdr:cNvSpPr txBox="1"/>
      </xdr:nvSpPr>
      <xdr:spPr>
        <a:xfrm>
          <a:off x="35814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15</xdr:row>
      <xdr:rowOff>0</xdr:rowOff>
    </xdr:from>
    <xdr:ext cx="184731" cy="264560"/>
    <xdr:sp macro="" textlink="">
      <xdr:nvSpPr>
        <xdr:cNvPr id="682" name="ZoneTexte 681">
          <a:extLst>
            <a:ext uri="{FF2B5EF4-FFF2-40B4-BE49-F238E27FC236}">
              <a16:creationId xmlns:a16="http://schemas.microsoft.com/office/drawing/2014/main" id="{BC14FE93-135C-4537-8B71-A2C3861E1B16}"/>
            </a:ext>
          </a:extLst>
        </xdr:cNvPr>
        <xdr:cNvSpPr txBox="1"/>
      </xdr:nvSpPr>
      <xdr:spPr>
        <a:xfrm>
          <a:off x="3581400" y="274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83" name="ZoneTexte 682">
          <a:extLst>
            <a:ext uri="{FF2B5EF4-FFF2-40B4-BE49-F238E27FC236}">
              <a16:creationId xmlns:a16="http://schemas.microsoft.com/office/drawing/2014/main" id="{BC85009D-1387-4DE7-9809-E101233C921D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16</xdr:row>
      <xdr:rowOff>0</xdr:rowOff>
    </xdr:from>
    <xdr:ext cx="184731" cy="264560"/>
    <xdr:sp macro="" textlink="">
      <xdr:nvSpPr>
        <xdr:cNvPr id="684" name="ZoneTexte 683">
          <a:extLst>
            <a:ext uri="{FF2B5EF4-FFF2-40B4-BE49-F238E27FC236}">
              <a16:creationId xmlns:a16="http://schemas.microsoft.com/office/drawing/2014/main" id="{C2877E54-F7BE-4573-A585-B35D4ED38929}"/>
            </a:ext>
          </a:extLst>
        </xdr:cNvPr>
        <xdr:cNvSpPr txBox="1"/>
      </xdr:nvSpPr>
      <xdr:spPr>
        <a:xfrm>
          <a:off x="358140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85" name="ZoneTexte 684">
          <a:extLst>
            <a:ext uri="{FF2B5EF4-FFF2-40B4-BE49-F238E27FC236}">
              <a16:creationId xmlns:a16="http://schemas.microsoft.com/office/drawing/2014/main" id="{65F6F7C7-4C53-4568-841B-AA7C4CDD6F2B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17</xdr:row>
      <xdr:rowOff>0</xdr:rowOff>
    </xdr:from>
    <xdr:ext cx="184731" cy="264560"/>
    <xdr:sp macro="" textlink="">
      <xdr:nvSpPr>
        <xdr:cNvPr id="686" name="ZoneTexte 685">
          <a:extLst>
            <a:ext uri="{FF2B5EF4-FFF2-40B4-BE49-F238E27FC236}">
              <a16:creationId xmlns:a16="http://schemas.microsoft.com/office/drawing/2014/main" id="{980F9508-3642-42EC-8B74-C423D7832E51}"/>
            </a:ext>
          </a:extLst>
        </xdr:cNvPr>
        <xdr:cNvSpPr txBox="1"/>
      </xdr:nvSpPr>
      <xdr:spPr>
        <a:xfrm>
          <a:off x="3581400" y="310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87" name="ZoneTexte 686">
          <a:extLst>
            <a:ext uri="{FF2B5EF4-FFF2-40B4-BE49-F238E27FC236}">
              <a16:creationId xmlns:a16="http://schemas.microsoft.com/office/drawing/2014/main" id="{ED8A6F34-2C13-4959-8C8B-9DAABC7E5E6B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88" name="ZoneTexte 687">
          <a:extLst>
            <a:ext uri="{FF2B5EF4-FFF2-40B4-BE49-F238E27FC236}">
              <a16:creationId xmlns:a16="http://schemas.microsoft.com/office/drawing/2014/main" id="{7AD414E8-6851-413C-A56C-A966329363D8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89" name="ZoneTexte 688">
          <a:extLst>
            <a:ext uri="{FF2B5EF4-FFF2-40B4-BE49-F238E27FC236}">
              <a16:creationId xmlns:a16="http://schemas.microsoft.com/office/drawing/2014/main" id="{9949CB6B-8D2C-4A72-A906-39E421CAA1D5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90" name="ZoneTexte 689">
          <a:extLst>
            <a:ext uri="{FF2B5EF4-FFF2-40B4-BE49-F238E27FC236}">
              <a16:creationId xmlns:a16="http://schemas.microsoft.com/office/drawing/2014/main" id="{5CD9005B-A726-475E-8030-934F673861B5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91" name="ZoneTexte 690">
          <a:extLst>
            <a:ext uri="{FF2B5EF4-FFF2-40B4-BE49-F238E27FC236}">
              <a16:creationId xmlns:a16="http://schemas.microsoft.com/office/drawing/2014/main" id="{D687CDBB-F8F8-4263-B280-E5AB9586DB84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92" name="ZoneTexte 691">
          <a:extLst>
            <a:ext uri="{FF2B5EF4-FFF2-40B4-BE49-F238E27FC236}">
              <a16:creationId xmlns:a16="http://schemas.microsoft.com/office/drawing/2014/main" id="{52D5A256-11BC-47C4-9F68-4458FAB3D902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93" name="ZoneTexte 692">
          <a:extLst>
            <a:ext uri="{FF2B5EF4-FFF2-40B4-BE49-F238E27FC236}">
              <a16:creationId xmlns:a16="http://schemas.microsoft.com/office/drawing/2014/main" id="{DCDA43C6-A2A5-42E5-AF45-C9A8166E92DF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694" name="ZoneTexte 693">
          <a:extLst>
            <a:ext uri="{FF2B5EF4-FFF2-40B4-BE49-F238E27FC236}">
              <a16:creationId xmlns:a16="http://schemas.microsoft.com/office/drawing/2014/main" id="{6D58098A-D279-4AAB-BE7B-0282C07AB9D9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695" name="ZoneTexte 694">
          <a:extLst>
            <a:ext uri="{FF2B5EF4-FFF2-40B4-BE49-F238E27FC236}">
              <a16:creationId xmlns:a16="http://schemas.microsoft.com/office/drawing/2014/main" id="{1414BF4C-7D08-4B24-9A08-EFD791FA18B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696" name="ZoneTexte 695">
          <a:extLst>
            <a:ext uri="{FF2B5EF4-FFF2-40B4-BE49-F238E27FC236}">
              <a16:creationId xmlns:a16="http://schemas.microsoft.com/office/drawing/2014/main" id="{472BABD0-44AA-4231-8676-C217440955A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697" name="ZoneTexte 696">
          <a:extLst>
            <a:ext uri="{FF2B5EF4-FFF2-40B4-BE49-F238E27FC236}">
              <a16:creationId xmlns:a16="http://schemas.microsoft.com/office/drawing/2014/main" id="{297DA987-E5FE-4231-A4BB-7BE17438120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698" name="ZoneTexte 697">
          <a:extLst>
            <a:ext uri="{FF2B5EF4-FFF2-40B4-BE49-F238E27FC236}">
              <a16:creationId xmlns:a16="http://schemas.microsoft.com/office/drawing/2014/main" id="{87F8F39D-3F77-49EB-83D5-B8036B97F8A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699" name="ZoneTexte 698">
          <a:extLst>
            <a:ext uri="{FF2B5EF4-FFF2-40B4-BE49-F238E27FC236}">
              <a16:creationId xmlns:a16="http://schemas.microsoft.com/office/drawing/2014/main" id="{27E485A4-2B96-4B42-A962-7E4C0954AA3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0" name="ZoneTexte 699">
          <a:extLst>
            <a:ext uri="{FF2B5EF4-FFF2-40B4-BE49-F238E27FC236}">
              <a16:creationId xmlns:a16="http://schemas.microsoft.com/office/drawing/2014/main" id="{A5FE74A2-BEE2-4017-862E-D110BA4749D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1" name="ZoneTexte 700">
          <a:extLst>
            <a:ext uri="{FF2B5EF4-FFF2-40B4-BE49-F238E27FC236}">
              <a16:creationId xmlns:a16="http://schemas.microsoft.com/office/drawing/2014/main" id="{EFC98E66-7BA9-4FD5-A22B-FC2C008699A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2" name="ZoneTexte 701">
          <a:extLst>
            <a:ext uri="{FF2B5EF4-FFF2-40B4-BE49-F238E27FC236}">
              <a16:creationId xmlns:a16="http://schemas.microsoft.com/office/drawing/2014/main" id="{F8659F31-A185-49F5-8137-78099A8BEDE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3" name="ZoneTexte 702">
          <a:extLst>
            <a:ext uri="{FF2B5EF4-FFF2-40B4-BE49-F238E27FC236}">
              <a16:creationId xmlns:a16="http://schemas.microsoft.com/office/drawing/2014/main" id="{CE556415-5224-4769-89AF-4B3EE02154D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4" name="ZoneTexte 703">
          <a:extLst>
            <a:ext uri="{FF2B5EF4-FFF2-40B4-BE49-F238E27FC236}">
              <a16:creationId xmlns:a16="http://schemas.microsoft.com/office/drawing/2014/main" id="{F4D0E64B-0582-43F5-91E3-2638FE28B67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5" name="ZoneTexte 704">
          <a:extLst>
            <a:ext uri="{FF2B5EF4-FFF2-40B4-BE49-F238E27FC236}">
              <a16:creationId xmlns:a16="http://schemas.microsoft.com/office/drawing/2014/main" id="{56EB76EC-530C-45FB-9663-C98DB2C2253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6" name="ZoneTexte 705">
          <a:extLst>
            <a:ext uri="{FF2B5EF4-FFF2-40B4-BE49-F238E27FC236}">
              <a16:creationId xmlns:a16="http://schemas.microsoft.com/office/drawing/2014/main" id="{5468D9DC-3966-4D12-B016-EE1F1830D58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7" name="ZoneTexte 706">
          <a:extLst>
            <a:ext uri="{FF2B5EF4-FFF2-40B4-BE49-F238E27FC236}">
              <a16:creationId xmlns:a16="http://schemas.microsoft.com/office/drawing/2014/main" id="{79951133-292B-497A-B744-C8011AF118E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8" name="ZoneTexte 707">
          <a:extLst>
            <a:ext uri="{FF2B5EF4-FFF2-40B4-BE49-F238E27FC236}">
              <a16:creationId xmlns:a16="http://schemas.microsoft.com/office/drawing/2014/main" id="{24DA3891-289C-4EC2-9A21-FA6EF771094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09" name="ZoneTexte 708">
          <a:extLst>
            <a:ext uri="{FF2B5EF4-FFF2-40B4-BE49-F238E27FC236}">
              <a16:creationId xmlns:a16="http://schemas.microsoft.com/office/drawing/2014/main" id="{107EF61A-AB6C-409D-B85A-A1C50FB45CC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0" name="ZoneTexte 709">
          <a:extLst>
            <a:ext uri="{FF2B5EF4-FFF2-40B4-BE49-F238E27FC236}">
              <a16:creationId xmlns:a16="http://schemas.microsoft.com/office/drawing/2014/main" id="{917C0D48-E69C-4B27-9582-7572A1078D4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1" name="ZoneTexte 710">
          <a:extLst>
            <a:ext uri="{FF2B5EF4-FFF2-40B4-BE49-F238E27FC236}">
              <a16:creationId xmlns:a16="http://schemas.microsoft.com/office/drawing/2014/main" id="{92CFAFA8-940B-45E1-9CC2-6EBBC219C1F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2" name="ZoneTexte 711">
          <a:extLst>
            <a:ext uri="{FF2B5EF4-FFF2-40B4-BE49-F238E27FC236}">
              <a16:creationId xmlns:a16="http://schemas.microsoft.com/office/drawing/2014/main" id="{84506DFE-8D2A-4D79-82B5-13319652519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3" name="ZoneTexte 712">
          <a:extLst>
            <a:ext uri="{FF2B5EF4-FFF2-40B4-BE49-F238E27FC236}">
              <a16:creationId xmlns:a16="http://schemas.microsoft.com/office/drawing/2014/main" id="{A4DF8319-DC2D-4843-A5BD-FA97CF88591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4" name="ZoneTexte 713">
          <a:extLst>
            <a:ext uri="{FF2B5EF4-FFF2-40B4-BE49-F238E27FC236}">
              <a16:creationId xmlns:a16="http://schemas.microsoft.com/office/drawing/2014/main" id="{990FF1F9-EAEE-4F3B-BF0A-6F549B151C3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5" name="ZoneTexte 714">
          <a:extLst>
            <a:ext uri="{FF2B5EF4-FFF2-40B4-BE49-F238E27FC236}">
              <a16:creationId xmlns:a16="http://schemas.microsoft.com/office/drawing/2014/main" id="{A194D51C-2F47-4B30-8060-D8367D2EC65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6" name="ZoneTexte 715">
          <a:extLst>
            <a:ext uri="{FF2B5EF4-FFF2-40B4-BE49-F238E27FC236}">
              <a16:creationId xmlns:a16="http://schemas.microsoft.com/office/drawing/2014/main" id="{85A07E16-24B4-4F99-8C55-6DFAC6B62F2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7" name="ZoneTexte 716">
          <a:extLst>
            <a:ext uri="{FF2B5EF4-FFF2-40B4-BE49-F238E27FC236}">
              <a16:creationId xmlns:a16="http://schemas.microsoft.com/office/drawing/2014/main" id="{45EAD5C0-F02F-4575-BC22-D626BAEC06D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8" name="ZoneTexte 717">
          <a:extLst>
            <a:ext uri="{FF2B5EF4-FFF2-40B4-BE49-F238E27FC236}">
              <a16:creationId xmlns:a16="http://schemas.microsoft.com/office/drawing/2014/main" id="{F4C87CC7-6AFC-438D-B0F5-81CF21AAE16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19" name="ZoneTexte 718">
          <a:extLst>
            <a:ext uri="{FF2B5EF4-FFF2-40B4-BE49-F238E27FC236}">
              <a16:creationId xmlns:a16="http://schemas.microsoft.com/office/drawing/2014/main" id="{BCE249CC-F657-4909-B377-712C25AD50A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0" name="ZoneTexte 719">
          <a:extLst>
            <a:ext uri="{FF2B5EF4-FFF2-40B4-BE49-F238E27FC236}">
              <a16:creationId xmlns:a16="http://schemas.microsoft.com/office/drawing/2014/main" id="{F2012A7B-6371-4D92-BB0A-501C2F4FB39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1" name="ZoneTexte 720">
          <a:extLst>
            <a:ext uri="{FF2B5EF4-FFF2-40B4-BE49-F238E27FC236}">
              <a16:creationId xmlns:a16="http://schemas.microsoft.com/office/drawing/2014/main" id="{CE916DF9-7A8C-4AD4-BC5C-F8C9258B2EC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2" name="ZoneTexte 721">
          <a:extLst>
            <a:ext uri="{FF2B5EF4-FFF2-40B4-BE49-F238E27FC236}">
              <a16:creationId xmlns:a16="http://schemas.microsoft.com/office/drawing/2014/main" id="{55A68D68-A38C-4076-A6D5-048A549AE8F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3" name="ZoneTexte 722">
          <a:extLst>
            <a:ext uri="{FF2B5EF4-FFF2-40B4-BE49-F238E27FC236}">
              <a16:creationId xmlns:a16="http://schemas.microsoft.com/office/drawing/2014/main" id="{A4437F23-C69D-4A36-99DE-2575057D3DB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4" name="ZoneTexte 723">
          <a:extLst>
            <a:ext uri="{FF2B5EF4-FFF2-40B4-BE49-F238E27FC236}">
              <a16:creationId xmlns:a16="http://schemas.microsoft.com/office/drawing/2014/main" id="{FC446CFB-C7DC-47FA-872C-76645B40079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5" name="ZoneTexte 724">
          <a:extLst>
            <a:ext uri="{FF2B5EF4-FFF2-40B4-BE49-F238E27FC236}">
              <a16:creationId xmlns:a16="http://schemas.microsoft.com/office/drawing/2014/main" id="{8D337001-8586-4C2A-AD0C-6276C98B8E8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6" name="ZoneTexte 725">
          <a:extLst>
            <a:ext uri="{FF2B5EF4-FFF2-40B4-BE49-F238E27FC236}">
              <a16:creationId xmlns:a16="http://schemas.microsoft.com/office/drawing/2014/main" id="{399406D3-FCEF-4090-BDBB-7395E8CA311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7" name="ZoneTexte 726">
          <a:extLst>
            <a:ext uri="{FF2B5EF4-FFF2-40B4-BE49-F238E27FC236}">
              <a16:creationId xmlns:a16="http://schemas.microsoft.com/office/drawing/2014/main" id="{DF7F29D3-8941-4816-A431-4DE1694DC6E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8" name="ZoneTexte 727">
          <a:extLst>
            <a:ext uri="{FF2B5EF4-FFF2-40B4-BE49-F238E27FC236}">
              <a16:creationId xmlns:a16="http://schemas.microsoft.com/office/drawing/2014/main" id="{A75A8EFE-AED9-4C80-8916-62AC8E10AA6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29" name="ZoneTexte 728">
          <a:extLst>
            <a:ext uri="{FF2B5EF4-FFF2-40B4-BE49-F238E27FC236}">
              <a16:creationId xmlns:a16="http://schemas.microsoft.com/office/drawing/2014/main" id="{561827E7-1575-47CB-BE3D-1FDC3B28F17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30" name="ZoneTexte 729">
          <a:extLst>
            <a:ext uri="{FF2B5EF4-FFF2-40B4-BE49-F238E27FC236}">
              <a16:creationId xmlns:a16="http://schemas.microsoft.com/office/drawing/2014/main" id="{C60E0E88-9DD3-4F49-8E26-193233074BB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31" name="ZoneTexte 730">
          <a:extLst>
            <a:ext uri="{FF2B5EF4-FFF2-40B4-BE49-F238E27FC236}">
              <a16:creationId xmlns:a16="http://schemas.microsoft.com/office/drawing/2014/main" id="{7D5DDCC0-78B1-478E-BCB3-8B64CA11BFA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32" name="ZoneTexte 731">
          <a:extLst>
            <a:ext uri="{FF2B5EF4-FFF2-40B4-BE49-F238E27FC236}">
              <a16:creationId xmlns:a16="http://schemas.microsoft.com/office/drawing/2014/main" id="{F7D07116-9FBA-4D75-86EB-F3438FAA3EE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33" name="ZoneTexte 732">
          <a:extLst>
            <a:ext uri="{FF2B5EF4-FFF2-40B4-BE49-F238E27FC236}">
              <a16:creationId xmlns:a16="http://schemas.microsoft.com/office/drawing/2014/main" id="{6E663B42-2521-4243-9CD1-76837DC6C6E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34" name="ZoneTexte 733">
          <a:extLst>
            <a:ext uri="{FF2B5EF4-FFF2-40B4-BE49-F238E27FC236}">
              <a16:creationId xmlns:a16="http://schemas.microsoft.com/office/drawing/2014/main" id="{212F91C2-C0B5-487E-8574-F5E9F4E5189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436786"/>
    <xdr:sp macro="" textlink="">
      <xdr:nvSpPr>
        <xdr:cNvPr id="735" name="ZoneTexte 734">
          <a:extLst>
            <a:ext uri="{FF2B5EF4-FFF2-40B4-BE49-F238E27FC236}">
              <a16:creationId xmlns:a16="http://schemas.microsoft.com/office/drawing/2014/main" id="{BC0D2EE8-5C0D-45A1-9974-FBC69432F994}"/>
            </a:ext>
          </a:extLst>
        </xdr:cNvPr>
        <xdr:cNvSpPr txBox="1"/>
      </xdr:nvSpPr>
      <xdr:spPr>
        <a:xfrm>
          <a:off x="3581400" y="3840480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36" name="ZoneTexte 735">
          <a:extLst>
            <a:ext uri="{FF2B5EF4-FFF2-40B4-BE49-F238E27FC236}">
              <a16:creationId xmlns:a16="http://schemas.microsoft.com/office/drawing/2014/main" id="{E819C8B6-2F66-4C32-B0E6-A9C0C6CB2BD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37" name="ZoneTexte 736">
          <a:extLst>
            <a:ext uri="{FF2B5EF4-FFF2-40B4-BE49-F238E27FC236}">
              <a16:creationId xmlns:a16="http://schemas.microsoft.com/office/drawing/2014/main" id="{0A0C0F5B-5B84-416B-A5E3-13D58C58D8A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738" name="ZoneTexte 737">
          <a:extLst>
            <a:ext uri="{FF2B5EF4-FFF2-40B4-BE49-F238E27FC236}">
              <a16:creationId xmlns:a16="http://schemas.microsoft.com/office/drawing/2014/main" id="{281319CD-A3B1-431B-A5AC-51134B47EB1A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20</xdr:row>
      <xdr:rowOff>0</xdr:rowOff>
    </xdr:from>
    <xdr:ext cx="184731" cy="264560"/>
    <xdr:sp macro="" textlink="">
      <xdr:nvSpPr>
        <xdr:cNvPr id="739" name="ZoneTexte 738">
          <a:extLst>
            <a:ext uri="{FF2B5EF4-FFF2-40B4-BE49-F238E27FC236}">
              <a16:creationId xmlns:a16="http://schemas.microsoft.com/office/drawing/2014/main" id="{F71C1503-C7E6-45D9-80D6-B983A7B05BB5}"/>
            </a:ext>
          </a:extLst>
        </xdr:cNvPr>
        <xdr:cNvSpPr txBox="1"/>
      </xdr:nvSpPr>
      <xdr:spPr>
        <a:xfrm>
          <a:off x="3581400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0" name="ZoneTexte 739">
          <a:extLst>
            <a:ext uri="{FF2B5EF4-FFF2-40B4-BE49-F238E27FC236}">
              <a16:creationId xmlns:a16="http://schemas.microsoft.com/office/drawing/2014/main" id="{25ED059A-F694-4B53-AC3B-E7AC47EF4BE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1" name="ZoneTexte 740">
          <a:extLst>
            <a:ext uri="{FF2B5EF4-FFF2-40B4-BE49-F238E27FC236}">
              <a16:creationId xmlns:a16="http://schemas.microsoft.com/office/drawing/2014/main" id="{335DB20B-C7D6-4D40-A4B3-7224C172DD8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2" name="ZoneTexte 741">
          <a:extLst>
            <a:ext uri="{FF2B5EF4-FFF2-40B4-BE49-F238E27FC236}">
              <a16:creationId xmlns:a16="http://schemas.microsoft.com/office/drawing/2014/main" id="{1719987A-96FD-44E2-9281-5329DA3CB73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3" name="ZoneTexte 742">
          <a:extLst>
            <a:ext uri="{FF2B5EF4-FFF2-40B4-BE49-F238E27FC236}">
              <a16:creationId xmlns:a16="http://schemas.microsoft.com/office/drawing/2014/main" id="{861E6FA7-43DD-43AF-9110-CEF93AD278F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4" name="ZoneTexte 743">
          <a:extLst>
            <a:ext uri="{FF2B5EF4-FFF2-40B4-BE49-F238E27FC236}">
              <a16:creationId xmlns:a16="http://schemas.microsoft.com/office/drawing/2014/main" id="{4432D533-6A30-4B58-9927-4033299FCA1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5" name="ZoneTexte 744">
          <a:extLst>
            <a:ext uri="{FF2B5EF4-FFF2-40B4-BE49-F238E27FC236}">
              <a16:creationId xmlns:a16="http://schemas.microsoft.com/office/drawing/2014/main" id="{881E7616-073B-4CCD-8406-529199704CE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6" name="ZoneTexte 745">
          <a:extLst>
            <a:ext uri="{FF2B5EF4-FFF2-40B4-BE49-F238E27FC236}">
              <a16:creationId xmlns:a16="http://schemas.microsoft.com/office/drawing/2014/main" id="{9EDDBBDE-84B3-4F51-9ABC-35D001DAC8F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7" name="ZoneTexte 746">
          <a:extLst>
            <a:ext uri="{FF2B5EF4-FFF2-40B4-BE49-F238E27FC236}">
              <a16:creationId xmlns:a16="http://schemas.microsoft.com/office/drawing/2014/main" id="{1CEE9803-3A38-4A71-BAF0-00CD4D89F63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8" name="ZoneTexte 747">
          <a:extLst>
            <a:ext uri="{FF2B5EF4-FFF2-40B4-BE49-F238E27FC236}">
              <a16:creationId xmlns:a16="http://schemas.microsoft.com/office/drawing/2014/main" id="{51CC6804-A6DE-4B3C-948E-93C2DE3CEC2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49" name="ZoneTexte 748">
          <a:extLst>
            <a:ext uri="{FF2B5EF4-FFF2-40B4-BE49-F238E27FC236}">
              <a16:creationId xmlns:a16="http://schemas.microsoft.com/office/drawing/2014/main" id="{AD9729BB-0CB5-4EEE-9E5A-5090AB833E2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0" name="ZoneTexte 749">
          <a:extLst>
            <a:ext uri="{FF2B5EF4-FFF2-40B4-BE49-F238E27FC236}">
              <a16:creationId xmlns:a16="http://schemas.microsoft.com/office/drawing/2014/main" id="{9E054A4B-AF86-4416-A1F6-1D355D26613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1" name="ZoneTexte 750">
          <a:extLst>
            <a:ext uri="{FF2B5EF4-FFF2-40B4-BE49-F238E27FC236}">
              <a16:creationId xmlns:a16="http://schemas.microsoft.com/office/drawing/2014/main" id="{EEE69F67-B987-4AD9-914A-1D66AE07245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2" name="ZoneTexte 751">
          <a:extLst>
            <a:ext uri="{FF2B5EF4-FFF2-40B4-BE49-F238E27FC236}">
              <a16:creationId xmlns:a16="http://schemas.microsoft.com/office/drawing/2014/main" id="{0D47B60B-8E12-4B59-AD74-8B800380FBA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3" name="ZoneTexte 752">
          <a:extLst>
            <a:ext uri="{FF2B5EF4-FFF2-40B4-BE49-F238E27FC236}">
              <a16:creationId xmlns:a16="http://schemas.microsoft.com/office/drawing/2014/main" id="{1AD21B71-E528-454C-9F18-E1347D7B9E8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4" name="ZoneTexte 753">
          <a:extLst>
            <a:ext uri="{FF2B5EF4-FFF2-40B4-BE49-F238E27FC236}">
              <a16:creationId xmlns:a16="http://schemas.microsoft.com/office/drawing/2014/main" id="{B19BE99B-732D-4C7F-9E63-86A553FC360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5" name="ZoneTexte 754">
          <a:extLst>
            <a:ext uri="{FF2B5EF4-FFF2-40B4-BE49-F238E27FC236}">
              <a16:creationId xmlns:a16="http://schemas.microsoft.com/office/drawing/2014/main" id="{5D63B444-8274-44CB-B738-8DFDB628A98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6" name="ZoneTexte 755">
          <a:extLst>
            <a:ext uri="{FF2B5EF4-FFF2-40B4-BE49-F238E27FC236}">
              <a16:creationId xmlns:a16="http://schemas.microsoft.com/office/drawing/2014/main" id="{F440EC3D-7757-4ACA-8CDD-40A6860ADA4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7" name="ZoneTexte 756">
          <a:extLst>
            <a:ext uri="{FF2B5EF4-FFF2-40B4-BE49-F238E27FC236}">
              <a16:creationId xmlns:a16="http://schemas.microsoft.com/office/drawing/2014/main" id="{2F461F07-2431-4226-8AFB-9493887F6F0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8" name="ZoneTexte 757">
          <a:extLst>
            <a:ext uri="{FF2B5EF4-FFF2-40B4-BE49-F238E27FC236}">
              <a16:creationId xmlns:a16="http://schemas.microsoft.com/office/drawing/2014/main" id="{2FD33AF5-E042-4295-B43C-BBE9DC87B62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59" name="ZoneTexte 758">
          <a:extLst>
            <a:ext uri="{FF2B5EF4-FFF2-40B4-BE49-F238E27FC236}">
              <a16:creationId xmlns:a16="http://schemas.microsoft.com/office/drawing/2014/main" id="{22168482-D2A6-48F6-95DF-93A7D1C4D5F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0" name="ZoneTexte 759">
          <a:extLst>
            <a:ext uri="{FF2B5EF4-FFF2-40B4-BE49-F238E27FC236}">
              <a16:creationId xmlns:a16="http://schemas.microsoft.com/office/drawing/2014/main" id="{787A8852-B12C-4973-8A1A-B61751130E5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1" name="ZoneTexte 760">
          <a:extLst>
            <a:ext uri="{FF2B5EF4-FFF2-40B4-BE49-F238E27FC236}">
              <a16:creationId xmlns:a16="http://schemas.microsoft.com/office/drawing/2014/main" id="{6D7B3BF2-8181-4006-A445-840A4366B2E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2" name="ZoneTexte 761">
          <a:extLst>
            <a:ext uri="{FF2B5EF4-FFF2-40B4-BE49-F238E27FC236}">
              <a16:creationId xmlns:a16="http://schemas.microsoft.com/office/drawing/2014/main" id="{D961AFF1-7E8F-4A55-8127-F3AE1600272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3" name="ZoneTexte 762">
          <a:extLst>
            <a:ext uri="{FF2B5EF4-FFF2-40B4-BE49-F238E27FC236}">
              <a16:creationId xmlns:a16="http://schemas.microsoft.com/office/drawing/2014/main" id="{E86EA531-A850-4F8E-B8F6-4E195F962A3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4" name="ZoneTexte 763">
          <a:extLst>
            <a:ext uri="{FF2B5EF4-FFF2-40B4-BE49-F238E27FC236}">
              <a16:creationId xmlns:a16="http://schemas.microsoft.com/office/drawing/2014/main" id="{B3945805-1DAB-41A7-829D-C9E31A50AA4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5" name="ZoneTexte 764">
          <a:extLst>
            <a:ext uri="{FF2B5EF4-FFF2-40B4-BE49-F238E27FC236}">
              <a16:creationId xmlns:a16="http://schemas.microsoft.com/office/drawing/2014/main" id="{ACA912E8-25FF-496B-BA4E-13754263825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6" name="ZoneTexte 765">
          <a:extLst>
            <a:ext uri="{FF2B5EF4-FFF2-40B4-BE49-F238E27FC236}">
              <a16:creationId xmlns:a16="http://schemas.microsoft.com/office/drawing/2014/main" id="{5B75F80C-A0D7-4443-82F8-D043A65A463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7" name="ZoneTexte 766">
          <a:extLst>
            <a:ext uri="{FF2B5EF4-FFF2-40B4-BE49-F238E27FC236}">
              <a16:creationId xmlns:a16="http://schemas.microsoft.com/office/drawing/2014/main" id="{8FD87446-433C-4973-9A94-D2A377CF57B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8" name="ZoneTexte 767">
          <a:extLst>
            <a:ext uri="{FF2B5EF4-FFF2-40B4-BE49-F238E27FC236}">
              <a16:creationId xmlns:a16="http://schemas.microsoft.com/office/drawing/2014/main" id="{BFDC99C9-F99B-45AB-857D-283D581B763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69" name="ZoneTexte 768">
          <a:extLst>
            <a:ext uri="{FF2B5EF4-FFF2-40B4-BE49-F238E27FC236}">
              <a16:creationId xmlns:a16="http://schemas.microsoft.com/office/drawing/2014/main" id="{1FD6DC21-3EE2-4535-B808-190CEA1D2CA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0" name="ZoneTexte 769">
          <a:extLst>
            <a:ext uri="{FF2B5EF4-FFF2-40B4-BE49-F238E27FC236}">
              <a16:creationId xmlns:a16="http://schemas.microsoft.com/office/drawing/2014/main" id="{94A07656-1048-4F4C-B6E6-3A6BB89CEE9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1" name="ZoneTexte 770">
          <a:extLst>
            <a:ext uri="{FF2B5EF4-FFF2-40B4-BE49-F238E27FC236}">
              <a16:creationId xmlns:a16="http://schemas.microsoft.com/office/drawing/2014/main" id="{D9A02292-31C4-40D2-AE04-5A322A5FAF4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2" name="ZoneTexte 771">
          <a:extLst>
            <a:ext uri="{FF2B5EF4-FFF2-40B4-BE49-F238E27FC236}">
              <a16:creationId xmlns:a16="http://schemas.microsoft.com/office/drawing/2014/main" id="{CBA25423-81DA-4936-885A-AFDE56FCC59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3" name="ZoneTexte 772">
          <a:extLst>
            <a:ext uri="{FF2B5EF4-FFF2-40B4-BE49-F238E27FC236}">
              <a16:creationId xmlns:a16="http://schemas.microsoft.com/office/drawing/2014/main" id="{8184447E-F75A-43D6-9EEB-F61D8D61769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4" name="ZoneTexte 773">
          <a:extLst>
            <a:ext uri="{FF2B5EF4-FFF2-40B4-BE49-F238E27FC236}">
              <a16:creationId xmlns:a16="http://schemas.microsoft.com/office/drawing/2014/main" id="{E0B24A74-078A-4ED7-8849-2F1629D56FD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5" name="ZoneTexte 774">
          <a:extLst>
            <a:ext uri="{FF2B5EF4-FFF2-40B4-BE49-F238E27FC236}">
              <a16:creationId xmlns:a16="http://schemas.microsoft.com/office/drawing/2014/main" id="{24138802-4683-4490-BA5D-8B11F4D46D2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6" name="ZoneTexte 775">
          <a:extLst>
            <a:ext uri="{FF2B5EF4-FFF2-40B4-BE49-F238E27FC236}">
              <a16:creationId xmlns:a16="http://schemas.microsoft.com/office/drawing/2014/main" id="{8180DEDB-7C0D-4CB7-92DD-C78A3594923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7" name="ZoneTexte 776">
          <a:extLst>
            <a:ext uri="{FF2B5EF4-FFF2-40B4-BE49-F238E27FC236}">
              <a16:creationId xmlns:a16="http://schemas.microsoft.com/office/drawing/2014/main" id="{2E987289-3AD1-4BF5-B840-9F415C8DD4D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8" name="ZoneTexte 777">
          <a:extLst>
            <a:ext uri="{FF2B5EF4-FFF2-40B4-BE49-F238E27FC236}">
              <a16:creationId xmlns:a16="http://schemas.microsoft.com/office/drawing/2014/main" id="{5F9356AE-672D-42E5-9F4F-9E93ED74F3A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79" name="ZoneTexte 778">
          <a:extLst>
            <a:ext uri="{FF2B5EF4-FFF2-40B4-BE49-F238E27FC236}">
              <a16:creationId xmlns:a16="http://schemas.microsoft.com/office/drawing/2014/main" id="{C4111A26-C80A-45C5-84B4-C3B31CE8B40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0" name="ZoneTexte 779">
          <a:extLst>
            <a:ext uri="{FF2B5EF4-FFF2-40B4-BE49-F238E27FC236}">
              <a16:creationId xmlns:a16="http://schemas.microsoft.com/office/drawing/2014/main" id="{298B08A8-4ACF-4800-B9EA-6E328253C1B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1" name="ZoneTexte 780">
          <a:extLst>
            <a:ext uri="{FF2B5EF4-FFF2-40B4-BE49-F238E27FC236}">
              <a16:creationId xmlns:a16="http://schemas.microsoft.com/office/drawing/2014/main" id="{A646F2EC-1478-40DB-9050-55016DBD2B4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2" name="ZoneTexte 781">
          <a:extLst>
            <a:ext uri="{FF2B5EF4-FFF2-40B4-BE49-F238E27FC236}">
              <a16:creationId xmlns:a16="http://schemas.microsoft.com/office/drawing/2014/main" id="{DDF5DDA7-F313-41F8-89D2-81E839F5801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3" name="ZoneTexte 782">
          <a:extLst>
            <a:ext uri="{FF2B5EF4-FFF2-40B4-BE49-F238E27FC236}">
              <a16:creationId xmlns:a16="http://schemas.microsoft.com/office/drawing/2014/main" id="{1008EB47-88DF-425A-BF85-FCD07B905C1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4" name="ZoneTexte 783">
          <a:extLst>
            <a:ext uri="{FF2B5EF4-FFF2-40B4-BE49-F238E27FC236}">
              <a16:creationId xmlns:a16="http://schemas.microsoft.com/office/drawing/2014/main" id="{F6E593B9-4F9A-42B5-874B-52819FC5B64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5" name="ZoneTexte 784">
          <a:extLst>
            <a:ext uri="{FF2B5EF4-FFF2-40B4-BE49-F238E27FC236}">
              <a16:creationId xmlns:a16="http://schemas.microsoft.com/office/drawing/2014/main" id="{A82FEEAB-725D-4D1E-8232-9223B253084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6" name="ZoneTexte 785">
          <a:extLst>
            <a:ext uri="{FF2B5EF4-FFF2-40B4-BE49-F238E27FC236}">
              <a16:creationId xmlns:a16="http://schemas.microsoft.com/office/drawing/2014/main" id="{D50F88B1-CDB4-496B-BE3B-C5091B1D7E4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7" name="ZoneTexte 786">
          <a:extLst>
            <a:ext uri="{FF2B5EF4-FFF2-40B4-BE49-F238E27FC236}">
              <a16:creationId xmlns:a16="http://schemas.microsoft.com/office/drawing/2014/main" id="{1AFA035F-8FB6-46AF-9799-032D023446B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8" name="ZoneTexte 787">
          <a:extLst>
            <a:ext uri="{FF2B5EF4-FFF2-40B4-BE49-F238E27FC236}">
              <a16:creationId xmlns:a16="http://schemas.microsoft.com/office/drawing/2014/main" id="{92C5F5C0-095B-4B73-8ABD-29C6F795E5A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89" name="ZoneTexte 788">
          <a:extLst>
            <a:ext uri="{FF2B5EF4-FFF2-40B4-BE49-F238E27FC236}">
              <a16:creationId xmlns:a16="http://schemas.microsoft.com/office/drawing/2014/main" id="{8E757AD7-87FF-493B-9DD8-AD6B5F48996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0" name="ZoneTexte 789">
          <a:extLst>
            <a:ext uri="{FF2B5EF4-FFF2-40B4-BE49-F238E27FC236}">
              <a16:creationId xmlns:a16="http://schemas.microsoft.com/office/drawing/2014/main" id="{78D7BF02-8B29-435D-861E-53B85EA1C4A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1" name="ZoneTexte 790">
          <a:extLst>
            <a:ext uri="{FF2B5EF4-FFF2-40B4-BE49-F238E27FC236}">
              <a16:creationId xmlns:a16="http://schemas.microsoft.com/office/drawing/2014/main" id="{6D067B81-A5B5-4AB9-B5B1-1C5F04671B0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2" name="ZoneTexte 791">
          <a:extLst>
            <a:ext uri="{FF2B5EF4-FFF2-40B4-BE49-F238E27FC236}">
              <a16:creationId xmlns:a16="http://schemas.microsoft.com/office/drawing/2014/main" id="{49D88999-3D50-4F03-9199-9C688157B47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3" name="ZoneTexte 792">
          <a:extLst>
            <a:ext uri="{FF2B5EF4-FFF2-40B4-BE49-F238E27FC236}">
              <a16:creationId xmlns:a16="http://schemas.microsoft.com/office/drawing/2014/main" id="{C77874A8-E223-48AE-AEA7-832A3681C1D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4" name="ZoneTexte 793">
          <a:extLst>
            <a:ext uri="{FF2B5EF4-FFF2-40B4-BE49-F238E27FC236}">
              <a16:creationId xmlns:a16="http://schemas.microsoft.com/office/drawing/2014/main" id="{6A0A3AED-5A7C-4120-B70B-F47AD5F8C06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5" name="ZoneTexte 794">
          <a:extLst>
            <a:ext uri="{FF2B5EF4-FFF2-40B4-BE49-F238E27FC236}">
              <a16:creationId xmlns:a16="http://schemas.microsoft.com/office/drawing/2014/main" id="{EA9D11E5-E30E-434C-B15B-1EA8A661A00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6" name="ZoneTexte 795">
          <a:extLst>
            <a:ext uri="{FF2B5EF4-FFF2-40B4-BE49-F238E27FC236}">
              <a16:creationId xmlns:a16="http://schemas.microsoft.com/office/drawing/2014/main" id="{D934CF11-DD5A-46A6-8171-FE28A229073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7" name="ZoneTexte 796">
          <a:extLst>
            <a:ext uri="{FF2B5EF4-FFF2-40B4-BE49-F238E27FC236}">
              <a16:creationId xmlns:a16="http://schemas.microsoft.com/office/drawing/2014/main" id="{2DA29050-72C0-4FA0-AD98-6D066410F24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8" name="ZoneTexte 797">
          <a:extLst>
            <a:ext uri="{FF2B5EF4-FFF2-40B4-BE49-F238E27FC236}">
              <a16:creationId xmlns:a16="http://schemas.microsoft.com/office/drawing/2014/main" id="{DF664A60-5E24-4FFA-9A89-3C8E1F7BE74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799" name="ZoneTexte 798">
          <a:extLst>
            <a:ext uri="{FF2B5EF4-FFF2-40B4-BE49-F238E27FC236}">
              <a16:creationId xmlns:a16="http://schemas.microsoft.com/office/drawing/2014/main" id="{14632116-958F-4647-9732-12223C8A56D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0" name="ZoneTexte 799">
          <a:extLst>
            <a:ext uri="{FF2B5EF4-FFF2-40B4-BE49-F238E27FC236}">
              <a16:creationId xmlns:a16="http://schemas.microsoft.com/office/drawing/2014/main" id="{43AA07D1-A790-4FA5-8676-4DEAE5F7867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1" name="ZoneTexte 800">
          <a:extLst>
            <a:ext uri="{FF2B5EF4-FFF2-40B4-BE49-F238E27FC236}">
              <a16:creationId xmlns:a16="http://schemas.microsoft.com/office/drawing/2014/main" id="{34D18C6D-6819-428F-BCB2-0FB6367551D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2" name="ZoneTexte 801">
          <a:extLst>
            <a:ext uri="{FF2B5EF4-FFF2-40B4-BE49-F238E27FC236}">
              <a16:creationId xmlns:a16="http://schemas.microsoft.com/office/drawing/2014/main" id="{116D1A06-1B8D-4042-A55D-FB2F8817486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3" name="ZoneTexte 802">
          <a:extLst>
            <a:ext uri="{FF2B5EF4-FFF2-40B4-BE49-F238E27FC236}">
              <a16:creationId xmlns:a16="http://schemas.microsoft.com/office/drawing/2014/main" id="{631FC312-E29D-412A-B088-FCF412C2C65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4" name="ZoneTexte 803">
          <a:extLst>
            <a:ext uri="{FF2B5EF4-FFF2-40B4-BE49-F238E27FC236}">
              <a16:creationId xmlns:a16="http://schemas.microsoft.com/office/drawing/2014/main" id="{76F8C819-57C1-40AD-A404-CB6A431CC2C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5" name="ZoneTexte 804">
          <a:extLst>
            <a:ext uri="{FF2B5EF4-FFF2-40B4-BE49-F238E27FC236}">
              <a16:creationId xmlns:a16="http://schemas.microsoft.com/office/drawing/2014/main" id="{D51FD877-5B4A-43B5-A2A1-DDC378E7C81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6" name="ZoneTexte 805">
          <a:extLst>
            <a:ext uri="{FF2B5EF4-FFF2-40B4-BE49-F238E27FC236}">
              <a16:creationId xmlns:a16="http://schemas.microsoft.com/office/drawing/2014/main" id="{60D3ED07-D7F3-4D1E-99F0-1ECBF185EC3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7" name="ZoneTexte 806">
          <a:extLst>
            <a:ext uri="{FF2B5EF4-FFF2-40B4-BE49-F238E27FC236}">
              <a16:creationId xmlns:a16="http://schemas.microsoft.com/office/drawing/2014/main" id="{4960D4C1-1102-44D2-A5DF-F96B6C4B316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8" name="ZoneTexte 807">
          <a:extLst>
            <a:ext uri="{FF2B5EF4-FFF2-40B4-BE49-F238E27FC236}">
              <a16:creationId xmlns:a16="http://schemas.microsoft.com/office/drawing/2014/main" id="{5CC38FED-3894-4F3F-88B7-445BA528A88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09" name="ZoneTexte 808">
          <a:extLst>
            <a:ext uri="{FF2B5EF4-FFF2-40B4-BE49-F238E27FC236}">
              <a16:creationId xmlns:a16="http://schemas.microsoft.com/office/drawing/2014/main" id="{E27A5FE9-38E6-492B-B53F-4863E4BCC1C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0" name="ZoneTexte 809">
          <a:extLst>
            <a:ext uri="{FF2B5EF4-FFF2-40B4-BE49-F238E27FC236}">
              <a16:creationId xmlns:a16="http://schemas.microsoft.com/office/drawing/2014/main" id="{71F3CB4F-9905-4875-B735-AF209E55D8D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1" name="ZoneTexte 810">
          <a:extLst>
            <a:ext uri="{FF2B5EF4-FFF2-40B4-BE49-F238E27FC236}">
              <a16:creationId xmlns:a16="http://schemas.microsoft.com/office/drawing/2014/main" id="{EC702574-1DB4-4EAB-B708-4F752EF73C1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2" name="ZoneTexte 811">
          <a:extLst>
            <a:ext uri="{FF2B5EF4-FFF2-40B4-BE49-F238E27FC236}">
              <a16:creationId xmlns:a16="http://schemas.microsoft.com/office/drawing/2014/main" id="{9CC7ED8A-460C-4C4A-94F9-E7F6680D45E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3" name="ZoneTexte 812">
          <a:extLst>
            <a:ext uri="{FF2B5EF4-FFF2-40B4-BE49-F238E27FC236}">
              <a16:creationId xmlns:a16="http://schemas.microsoft.com/office/drawing/2014/main" id="{DC0050DA-6075-4F75-B100-699946870C7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4" name="ZoneTexte 813">
          <a:extLst>
            <a:ext uri="{FF2B5EF4-FFF2-40B4-BE49-F238E27FC236}">
              <a16:creationId xmlns:a16="http://schemas.microsoft.com/office/drawing/2014/main" id="{1EBF82FB-EAFA-4699-9B79-2D8A042ECAA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5" name="ZoneTexte 814">
          <a:extLst>
            <a:ext uri="{FF2B5EF4-FFF2-40B4-BE49-F238E27FC236}">
              <a16:creationId xmlns:a16="http://schemas.microsoft.com/office/drawing/2014/main" id="{7CBACA05-212F-4A3A-A018-5C6B61D299C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6" name="ZoneTexte 815">
          <a:extLst>
            <a:ext uri="{FF2B5EF4-FFF2-40B4-BE49-F238E27FC236}">
              <a16:creationId xmlns:a16="http://schemas.microsoft.com/office/drawing/2014/main" id="{813C94F5-E600-4E6E-9425-1A7D1FAA073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7" name="ZoneTexte 816">
          <a:extLst>
            <a:ext uri="{FF2B5EF4-FFF2-40B4-BE49-F238E27FC236}">
              <a16:creationId xmlns:a16="http://schemas.microsoft.com/office/drawing/2014/main" id="{7B89FF65-52F1-4748-A48C-3F0CA89A075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8" name="ZoneTexte 817">
          <a:extLst>
            <a:ext uri="{FF2B5EF4-FFF2-40B4-BE49-F238E27FC236}">
              <a16:creationId xmlns:a16="http://schemas.microsoft.com/office/drawing/2014/main" id="{C9FC93CE-A3B0-40FD-AD50-2BD8F1E5BC7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19" name="ZoneTexte 818">
          <a:extLst>
            <a:ext uri="{FF2B5EF4-FFF2-40B4-BE49-F238E27FC236}">
              <a16:creationId xmlns:a16="http://schemas.microsoft.com/office/drawing/2014/main" id="{CDBC4C84-6C5F-4F2D-9733-A6119BF51E0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0" name="ZoneTexte 819">
          <a:extLst>
            <a:ext uri="{FF2B5EF4-FFF2-40B4-BE49-F238E27FC236}">
              <a16:creationId xmlns:a16="http://schemas.microsoft.com/office/drawing/2014/main" id="{92256FE1-65C4-4C11-9F6B-3990DE903AC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1" name="ZoneTexte 820">
          <a:extLst>
            <a:ext uri="{FF2B5EF4-FFF2-40B4-BE49-F238E27FC236}">
              <a16:creationId xmlns:a16="http://schemas.microsoft.com/office/drawing/2014/main" id="{3FFB87EB-5C65-4D2B-970A-46B33A5BA7D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2" name="ZoneTexte 821">
          <a:extLst>
            <a:ext uri="{FF2B5EF4-FFF2-40B4-BE49-F238E27FC236}">
              <a16:creationId xmlns:a16="http://schemas.microsoft.com/office/drawing/2014/main" id="{D0279679-2585-4040-8C8D-671233F3E07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3" name="ZoneTexte 822">
          <a:extLst>
            <a:ext uri="{FF2B5EF4-FFF2-40B4-BE49-F238E27FC236}">
              <a16:creationId xmlns:a16="http://schemas.microsoft.com/office/drawing/2014/main" id="{BCC33137-A411-4599-BCA3-0931047441D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4" name="ZoneTexte 823">
          <a:extLst>
            <a:ext uri="{FF2B5EF4-FFF2-40B4-BE49-F238E27FC236}">
              <a16:creationId xmlns:a16="http://schemas.microsoft.com/office/drawing/2014/main" id="{85C1AF47-A1F1-40E7-B269-A4B581E6EF6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5" name="ZoneTexte 824">
          <a:extLst>
            <a:ext uri="{FF2B5EF4-FFF2-40B4-BE49-F238E27FC236}">
              <a16:creationId xmlns:a16="http://schemas.microsoft.com/office/drawing/2014/main" id="{B3380BA6-3B38-4E7F-A449-605FC32038F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6" name="ZoneTexte 825">
          <a:extLst>
            <a:ext uri="{FF2B5EF4-FFF2-40B4-BE49-F238E27FC236}">
              <a16:creationId xmlns:a16="http://schemas.microsoft.com/office/drawing/2014/main" id="{B91B8510-3D6A-4834-9409-319B93F425A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7" name="ZoneTexte 826">
          <a:extLst>
            <a:ext uri="{FF2B5EF4-FFF2-40B4-BE49-F238E27FC236}">
              <a16:creationId xmlns:a16="http://schemas.microsoft.com/office/drawing/2014/main" id="{D7D93058-3246-4DE4-BF2C-F9219308191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8" name="ZoneTexte 827">
          <a:extLst>
            <a:ext uri="{FF2B5EF4-FFF2-40B4-BE49-F238E27FC236}">
              <a16:creationId xmlns:a16="http://schemas.microsoft.com/office/drawing/2014/main" id="{104360F4-0C1A-4614-A0AE-8EBDC6BE504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29" name="ZoneTexte 828">
          <a:extLst>
            <a:ext uri="{FF2B5EF4-FFF2-40B4-BE49-F238E27FC236}">
              <a16:creationId xmlns:a16="http://schemas.microsoft.com/office/drawing/2014/main" id="{D049795F-4667-4377-892C-1A97B79C871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0" name="ZoneTexte 829">
          <a:extLst>
            <a:ext uri="{FF2B5EF4-FFF2-40B4-BE49-F238E27FC236}">
              <a16:creationId xmlns:a16="http://schemas.microsoft.com/office/drawing/2014/main" id="{708B8BF4-EDCA-43EB-8718-791AA2B2663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1" name="ZoneTexte 830">
          <a:extLst>
            <a:ext uri="{FF2B5EF4-FFF2-40B4-BE49-F238E27FC236}">
              <a16:creationId xmlns:a16="http://schemas.microsoft.com/office/drawing/2014/main" id="{DB65BF7B-D917-4C8B-8E56-CD5D597BB63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2" name="ZoneTexte 831">
          <a:extLst>
            <a:ext uri="{FF2B5EF4-FFF2-40B4-BE49-F238E27FC236}">
              <a16:creationId xmlns:a16="http://schemas.microsoft.com/office/drawing/2014/main" id="{1D185BDD-0C39-4E03-B586-D6816D0C601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3" name="ZoneTexte 832">
          <a:extLst>
            <a:ext uri="{FF2B5EF4-FFF2-40B4-BE49-F238E27FC236}">
              <a16:creationId xmlns:a16="http://schemas.microsoft.com/office/drawing/2014/main" id="{540D374D-3607-444E-AEBA-88EDEEAC982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4" name="ZoneTexte 833">
          <a:extLst>
            <a:ext uri="{FF2B5EF4-FFF2-40B4-BE49-F238E27FC236}">
              <a16:creationId xmlns:a16="http://schemas.microsoft.com/office/drawing/2014/main" id="{A04A51B0-D0C2-40C9-AD94-B3E928369AF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5" name="ZoneTexte 834">
          <a:extLst>
            <a:ext uri="{FF2B5EF4-FFF2-40B4-BE49-F238E27FC236}">
              <a16:creationId xmlns:a16="http://schemas.microsoft.com/office/drawing/2014/main" id="{B4F744DF-D3AC-443F-81D2-FAAC25DCFE7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6" name="ZoneTexte 835">
          <a:extLst>
            <a:ext uri="{FF2B5EF4-FFF2-40B4-BE49-F238E27FC236}">
              <a16:creationId xmlns:a16="http://schemas.microsoft.com/office/drawing/2014/main" id="{2E30A3BC-5945-44D2-A73E-8226B5E1EF1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7" name="ZoneTexte 836">
          <a:extLst>
            <a:ext uri="{FF2B5EF4-FFF2-40B4-BE49-F238E27FC236}">
              <a16:creationId xmlns:a16="http://schemas.microsoft.com/office/drawing/2014/main" id="{5CEE9D0A-2685-4E8E-BFAB-F129BB79D16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8" name="ZoneTexte 837">
          <a:extLst>
            <a:ext uri="{FF2B5EF4-FFF2-40B4-BE49-F238E27FC236}">
              <a16:creationId xmlns:a16="http://schemas.microsoft.com/office/drawing/2014/main" id="{1325ADFC-B2AC-4B31-BB30-BFF52959FB3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39" name="ZoneTexte 838">
          <a:extLst>
            <a:ext uri="{FF2B5EF4-FFF2-40B4-BE49-F238E27FC236}">
              <a16:creationId xmlns:a16="http://schemas.microsoft.com/office/drawing/2014/main" id="{7B54A92C-B9AD-4954-BAB8-EE5948423EF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0" name="ZoneTexte 839">
          <a:extLst>
            <a:ext uri="{FF2B5EF4-FFF2-40B4-BE49-F238E27FC236}">
              <a16:creationId xmlns:a16="http://schemas.microsoft.com/office/drawing/2014/main" id="{DDB61EB6-0198-4078-8185-B8D13D97DBA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1" name="ZoneTexte 840">
          <a:extLst>
            <a:ext uri="{FF2B5EF4-FFF2-40B4-BE49-F238E27FC236}">
              <a16:creationId xmlns:a16="http://schemas.microsoft.com/office/drawing/2014/main" id="{A1D540B1-03DC-4CF3-BFA0-9140608DC91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2" name="ZoneTexte 841">
          <a:extLst>
            <a:ext uri="{FF2B5EF4-FFF2-40B4-BE49-F238E27FC236}">
              <a16:creationId xmlns:a16="http://schemas.microsoft.com/office/drawing/2014/main" id="{7E0B4503-E95B-4EEF-B045-09FB2F2AA9F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3" name="ZoneTexte 842">
          <a:extLst>
            <a:ext uri="{FF2B5EF4-FFF2-40B4-BE49-F238E27FC236}">
              <a16:creationId xmlns:a16="http://schemas.microsoft.com/office/drawing/2014/main" id="{CB915C98-E1A2-4FA5-AF5E-64FF14EE1E3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4" name="ZoneTexte 843">
          <a:extLst>
            <a:ext uri="{FF2B5EF4-FFF2-40B4-BE49-F238E27FC236}">
              <a16:creationId xmlns:a16="http://schemas.microsoft.com/office/drawing/2014/main" id="{CEEDB77F-C201-4BCD-A64D-0C98ABB6CEB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5" name="ZoneTexte 844">
          <a:extLst>
            <a:ext uri="{FF2B5EF4-FFF2-40B4-BE49-F238E27FC236}">
              <a16:creationId xmlns:a16="http://schemas.microsoft.com/office/drawing/2014/main" id="{1F3ED9D4-86AA-4459-8124-3034647AD31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6" name="ZoneTexte 845">
          <a:extLst>
            <a:ext uri="{FF2B5EF4-FFF2-40B4-BE49-F238E27FC236}">
              <a16:creationId xmlns:a16="http://schemas.microsoft.com/office/drawing/2014/main" id="{F06F5B91-3BAC-4DF9-A30D-E4E33E8F6B2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7" name="ZoneTexte 846">
          <a:extLst>
            <a:ext uri="{FF2B5EF4-FFF2-40B4-BE49-F238E27FC236}">
              <a16:creationId xmlns:a16="http://schemas.microsoft.com/office/drawing/2014/main" id="{B69A8EDB-DF27-4733-A77F-C74B86F9BDD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8" name="ZoneTexte 847">
          <a:extLst>
            <a:ext uri="{FF2B5EF4-FFF2-40B4-BE49-F238E27FC236}">
              <a16:creationId xmlns:a16="http://schemas.microsoft.com/office/drawing/2014/main" id="{C802EEDB-4479-403B-B9DA-2A22B30F866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49" name="ZoneTexte 848">
          <a:extLst>
            <a:ext uri="{FF2B5EF4-FFF2-40B4-BE49-F238E27FC236}">
              <a16:creationId xmlns:a16="http://schemas.microsoft.com/office/drawing/2014/main" id="{65FD9A21-2E18-4E9C-BAD2-230680E3B5A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0" name="ZoneTexte 849">
          <a:extLst>
            <a:ext uri="{FF2B5EF4-FFF2-40B4-BE49-F238E27FC236}">
              <a16:creationId xmlns:a16="http://schemas.microsoft.com/office/drawing/2014/main" id="{29B665D7-2C12-4925-8A03-0BD5BA528D6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1" name="ZoneTexte 850">
          <a:extLst>
            <a:ext uri="{FF2B5EF4-FFF2-40B4-BE49-F238E27FC236}">
              <a16:creationId xmlns:a16="http://schemas.microsoft.com/office/drawing/2014/main" id="{90C2ECB1-0939-4044-BC5E-039729B7CD5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2" name="ZoneTexte 851">
          <a:extLst>
            <a:ext uri="{FF2B5EF4-FFF2-40B4-BE49-F238E27FC236}">
              <a16:creationId xmlns:a16="http://schemas.microsoft.com/office/drawing/2014/main" id="{F049E4D4-B398-4CCE-8ECE-5E664D8DE73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3" name="ZoneTexte 852">
          <a:extLst>
            <a:ext uri="{FF2B5EF4-FFF2-40B4-BE49-F238E27FC236}">
              <a16:creationId xmlns:a16="http://schemas.microsoft.com/office/drawing/2014/main" id="{0EEFCC48-0A35-4604-8DF3-243B8C325CC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4" name="ZoneTexte 853">
          <a:extLst>
            <a:ext uri="{FF2B5EF4-FFF2-40B4-BE49-F238E27FC236}">
              <a16:creationId xmlns:a16="http://schemas.microsoft.com/office/drawing/2014/main" id="{74AC1279-9DDB-4498-BB5F-1699ACD7CAA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5" name="ZoneTexte 854">
          <a:extLst>
            <a:ext uri="{FF2B5EF4-FFF2-40B4-BE49-F238E27FC236}">
              <a16:creationId xmlns:a16="http://schemas.microsoft.com/office/drawing/2014/main" id="{DE0E5512-B388-421E-A561-A7996BF6905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6" name="ZoneTexte 855">
          <a:extLst>
            <a:ext uri="{FF2B5EF4-FFF2-40B4-BE49-F238E27FC236}">
              <a16:creationId xmlns:a16="http://schemas.microsoft.com/office/drawing/2014/main" id="{23C387B1-1768-4CD4-9CA9-4A3531FAB54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7" name="ZoneTexte 856">
          <a:extLst>
            <a:ext uri="{FF2B5EF4-FFF2-40B4-BE49-F238E27FC236}">
              <a16:creationId xmlns:a16="http://schemas.microsoft.com/office/drawing/2014/main" id="{82BB71A6-2BB0-4881-8134-CCB80CF96B0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8" name="ZoneTexte 857">
          <a:extLst>
            <a:ext uri="{FF2B5EF4-FFF2-40B4-BE49-F238E27FC236}">
              <a16:creationId xmlns:a16="http://schemas.microsoft.com/office/drawing/2014/main" id="{E89D21D5-A3F0-43EC-8E06-B479CC3AE92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59" name="ZoneTexte 858">
          <a:extLst>
            <a:ext uri="{FF2B5EF4-FFF2-40B4-BE49-F238E27FC236}">
              <a16:creationId xmlns:a16="http://schemas.microsoft.com/office/drawing/2014/main" id="{2BB8D23B-94EA-4C91-B44A-D3D21790ABB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0" name="ZoneTexte 859">
          <a:extLst>
            <a:ext uri="{FF2B5EF4-FFF2-40B4-BE49-F238E27FC236}">
              <a16:creationId xmlns:a16="http://schemas.microsoft.com/office/drawing/2014/main" id="{4A2704D7-E1BE-40FF-8007-CEBC2E600C1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1" name="ZoneTexte 860">
          <a:extLst>
            <a:ext uri="{FF2B5EF4-FFF2-40B4-BE49-F238E27FC236}">
              <a16:creationId xmlns:a16="http://schemas.microsoft.com/office/drawing/2014/main" id="{4782DD7D-B48E-443B-AD20-8301E113FC4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2" name="ZoneTexte 861">
          <a:extLst>
            <a:ext uri="{FF2B5EF4-FFF2-40B4-BE49-F238E27FC236}">
              <a16:creationId xmlns:a16="http://schemas.microsoft.com/office/drawing/2014/main" id="{D8D892E0-B99F-49A2-AEE2-BE7C6C524FF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3" name="ZoneTexte 862">
          <a:extLst>
            <a:ext uri="{FF2B5EF4-FFF2-40B4-BE49-F238E27FC236}">
              <a16:creationId xmlns:a16="http://schemas.microsoft.com/office/drawing/2014/main" id="{72A02B41-DF04-455F-A871-0907465B8E8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4" name="ZoneTexte 863">
          <a:extLst>
            <a:ext uri="{FF2B5EF4-FFF2-40B4-BE49-F238E27FC236}">
              <a16:creationId xmlns:a16="http://schemas.microsoft.com/office/drawing/2014/main" id="{9686C24F-2948-4982-9476-8DBD818DD36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5" name="ZoneTexte 864">
          <a:extLst>
            <a:ext uri="{FF2B5EF4-FFF2-40B4-BE49-F238E27FC236}">
              <a16:creationId xmlns:a16="http://schemas.microsoft.com/office/drawing/2014/main" id="{4009BB76-AC08-4F3E-BED5-D5F4E03AB0E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6" name="ZoneTexte 865">
          <a:extLst>
            <a:ext uri="{FF2B5EF4-FFF2-40B4-BE49-F238E27FC236}">
              <a16:creationId xmlns:a16="http://schemas.microsoft.com/office/drawing/2014/main" id="{4FA70D03-A449-4739-8439-3910F1021D3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7" name="ZoneTexte 866">
          <a:extLst>
            <a:ext uri="{FF2B5EF4-FFF2-40B4-BE49-F238E27FC236}">
              <a16:creationId xmlns:a16="http://schemas.microsoft.com/office/drawing/2014/main" id="{7BC8711A-2D5C-45DA-82F8-931B7DDCCC4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8" name="ZoneTexte 867">
          <a:extLst>
            <a:ext uri="{FF2B5EF4-FFF2-40B4-BE49-F238E27FC236}">
              <a16:creationId xmlns:a16="http://schemas.microsoft.com/office/drawing/2014/main" id="{786F0F89-A5ED-4A25-AF15-1DB1BBF8D1D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69" name="ZoneTexte 868">
          <a:extLst>
            <a:ext uri="{FF2B5EF4-FFF2-40B4-BE49-F238E27FC236}">
              <a16:creationId xmlns:a16="http://schemas.microsoft.com/office/drawing/2014/main" id="{0395A5C4-47D1-4EC7-9404-421C25D7CC8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0" name="ZoneTexte 869">
          <a:extLst>
            <a:ext uri="{FF2B5EF4-FFF2-40B4-BE49-F238E27FC236}">
              <a16:creationId xmlns:a16="http://schemas.microsoft.com/office/drawing/2014/main" id="{896B68B6-802C-4238-8FFC-BE4B0074075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1" name="ZoneTexte 870">
          <a:extLst>
            <a:ext uri="{FF2B5EF4-FFF2-40B4-BE49-F238E27FC236}">
              <a16:creationId xmlns:a16="http://schemas.microsoft.com/office/drawing/2014/main" id="{125C5EC5-AE32-4194-A7AA-8134EA41462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2" name="ZoneTexte 871">
          <a:extLst>
            <a:ext uri="{FF2B5EF4-FFF2-40B4-BE49-F238E27FC236}">
              <a16:creationId xmlns:a16="http://schemas.microsoft.com/office/drawing/2014/main" id="{8735B58D-B5E0-4B79-8435-EF6ED3AB177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3" name="ZoneTexte 872">
          <a:extLst>
            <a:ext uri="{FF2B5EF4-FFF2-40B4-BE49-F238E27FC236}">
              <a16:creationId xmlns:a16="http://schemas.microsoft.com/office/drawing/2014/main" id="{817AD12D-A8E2-40CB-9758-0516F7E86AE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4" name="ZoneTexte 873">
          <a:extLst>
            <a:ext uri="{FF2B5EF4-FFF2-40B4-BE49-F238E27FC236}">
              <a16:creationId xmlns:a16="http://schemas.microsoft.com/office/drawing/2014/main" id="{40629231-AF88-4C17-846D-B3CBC9C4527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5" name="ZoneTexte 874">
          <a:extLst>
            <a:ext uri="{FF2B5EF4-FFF2-40B4-BE49-F238E27FC236}">
              <a16:creationId xmlns:a16="http://schemas.microsoft.com/office/drawing/2014/main" id="{8A7BBE76-9AC2-4DBE-B62C-5E6C101B72C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6" name="ZoneTexte 875">
          <a:extLst>
            <a:ext uri="{FF2B5EF4-FFF2-40B4-BE49-F238E27FC236}">
              <a16:creationId xmlns:a16="http://schemas.microsoft.com/office/drawing/2014/main" id="{9585F00B-9695-44A0-85AF-E6AB38C6453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7" name="ZoneTexte 876">
          <a:extLst>
            <a:ext uri="{FF2B5EF4-FFF2-40B4-BE49-F238E27FC236}">
              <a16:creationId xmlns:a16="http://schemas.microsoft.com/office/drawing/2014/main" id="{7C6403D7-3D36-40FE-801B-1222B318720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8" name="ZoneTexte 877">
          <a:extLst>
            <a:ext uri="{FF2B5EF4-FFF2-40B4-BE49-F238E27FC236}">
              <a16:creationId xmlns:a16="http://schemas.microsoft.com/office/drawing/2014/main" id="{ACAB0008-CB95-4693-B003-DACC02B921B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79" name="ZoneTexte 878">
          <a:extLst>
            <a:ext uri="{FF2B5EF4-FFF2-40B4-BE49-F238E27FC236}">
              <a16:creationId xmlns:a16="http://schemas.microsoft.com/office/drawing/2014/main" id="{F104AE09-2D0C-424E-A124-FC0F9AA0B56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0" name="ZoneTexte 879">
          <a:extLst>
            <a:ext uri="{FF2B5EF4-FFF2-40B4-BE49-F238E27FC236}">
              <a16:creationId xmlns:a16="http://schemas.microsoft.com/office/drawing/2014/main" id="{5374F8FB-8287-4BD2-A1E7-FDB12FE9DE7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1" name="ZoneTexte 880">
          <a:extLst>
            <a:ext uri="{FF2B5EF4-FFF2-40B4-BE49-F238E27FC236}">
              <a16:creationId xmlns:a16="http://schemas.microsoft.com/office/drawing/2014/main" id="{9B53309D-0AB0-49C8-BA00-ACEB090CCFA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2" name="ZoneTexte 881">
          <a:extLst>
            <a:ext uri="{FF2B5EF4-FFF2-40B4-BE49-F238E27FC236}">
              <a16:creationId xmlns:a16="http://schemas.microsoft.com/office/drawing/2014/main" id="{BC50E6ED-11E3-4FCB-9FD6-3897663F09F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3" name="ZoneTexte 882">
          <a:extLst>
            <a:ext uri="{FF2B5EF4-FFF2-40B4-BE49-F238E27FC236}">
              <a16:creationId xmlns:a16="http://schemas.microsoft.com/office/drawing/2014/main" id="{2AA598CC-99F0-4150-9707-7E05E98DFCD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4" name="ZoneTexte 883">
          <a:extLst>
            <a:ext uri="{FF2B5EF4-FFF2-40B4-BE49-F238E27FC236}">
              <a16:creationId xmlns:a16="http://schemas.microsoft.com/office/drawing/2014/main" id="{1639A6C9-67B1-4BDC-96CD-62D026407B2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5" name="ZoneTexte 884">
          <a:extLst>
            <a:ext uri="{FF2B5EF4-FFF2-40B4-BE49-F238E27FC236}">
              <a16:creationId xmlns:a16="http://schemas.microsoft.com/office/drawing/2014/main" id="{9B1FC9BD-CC37-4AA3-ADBC-DCF51A46B1C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6" name="ZoneTexte 885">
          <a:extLst>
            <a:ext uri="{FF2B5EF4-FFF2-40B4-BE49-F238E27FC236}">
              <a16:creationId xmlns:a16="http://schemas.microsoft.com/office/drawing/2014/main" id="{6D758FD5-237A-4D1A-B752-07C5C3E9AAE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7" name="ZoneTexte 886">
          <a:extLst>
            <a:ext uri="{FF2B5EF4-FFF2-40B4-BE49-F238E27FC236}">
              <a16:creationId xmlns:a16="http://schemas.microsoft.com/office/drawing/2014/main" id="{52B001D4-557E-48DD-A96B-30AF531E627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8" name="ZoneTexte 887">
          <a:extLst>
            <a:ext uri="{FF2B5EF4-FFF2-40B4-BE49-F238E27FC236}">
              <a16:creationId xmlns:a16="http://schemas.microsoft.com/office/drawing/2014/main" id="{8119F27F-C824-406E-BC26-EFA5E418EB8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89" name="ZoneTexte 888">
          <a:extLst>
            <a:ext uri="{FF2B5EF4-FFF2-40B4-BE49-F238E27FC236}">
              <a16:creationId xmlns:a16="http://schemas.microsoft.com/office/drawing/2014/main" id="{CD642F12-E362-4F95-8094-E1B38A7603C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0" name="ZoneTexte 889">
          <a:extLst>
            <a:ext uri="{FF2B5EF4-FFF2-40B4-BE49-F238E27FC236}">
              <a16:creationId xmlns:a16="http://schemas.microsoft.com/office/drawing/2014/main" id="{0AB09C90-BD0C-4485-9B80-B36974D8543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1" name="ZoneTexte 890">
          <a:extLst>
            <a:ext uri="{FF2B5EF4-FFF2-40B4-BE49-F238E27FC236}">
              <a16:creationId xmlns:a16="http://schemas.microsoft.com/office/drawing/2014/main" id="{9A7EAF57-BD53-4DE7-9B06-77E0704B570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2" name="ZoneTexte 891">
          <a:extLst>
            <a:ext uri="{FF2B5EF4-FFF2-40B4-BE49-F238E27FC236}">
              <a16:creationId xmlns:a16="http://schemas.microsoft.com/office/drawing/2014/main" id="{F5DD526C-4F09-48BB-B477-0AC2011183A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3" name="ZoneTexte 892">
          <a:extLst>
            <a:ext uri="{FF2B5EF4-FFF2-40B4-BE49-F238E27FC236}">
              <a16:creationId xmlns:a16="http://schemas.microsoft.com/office/drawing/2014/main" id="{B37164EC-82AC-449E-A016-E8F413D8894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4" name="ZoneTexte 893">
          <a:extLst>
            <a:ext uri="{FF2B5EF4-FFF2-40B4-BE49-F238E27FC236}">
              <a16:creationId xmlns:a16="http://schemas.microsoft.com/office/drawing/2014/main" id="{55E082CF-C14A-4555-A417-4B6F5DD252A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5" name="ZoneTexte 894">
          <a:extLst>
            <a:ext uri="{FF2B5EF4-FFF2-40B4-BE49-F238E27FC236}">
              <a16:creationId xmlns:a16="http://schemas.microsoft.com/office/drawing/2014/main" id="{4A4BC979-9682-45ED-BB56-8ED3AD110C9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6" name="ZoneTexte 895">
          <a:extLst>
            <a:ext uri="{FF2B5EF4-FFF2-40B4-BE49-F238E27FC236}">
              <a16:creationId xmlns:a16="http://schemas.microsoft.com/office/drawing/2014/main" id="{B562A7D0-911E-41B3-8EB1-EDE70D7F9F6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7" name="ZoneTexte 896">
          <a:extLst>
            <a:ext uri="{FF2B5EF4-FFF2-40B4-BE49-F238E27FC236}">
              <a16:creationId xmlns:a16="http://schemas.microsoft.com/office/drawing/2014/main" id="{E4E82F02-25FD-4802-BFA1-112AA4C65E2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8" name="ZoneTexte 897">
          <a:extLst>
            <a:ext uri="{FF2B5EF4-FFF2-40B4-BE49-F238E27FC236}">
              <a16:creationId xmlns:a16="http://schemas.microsoft.com/office/drawing/2014/main" id="{DAEC2689-FA97-4DE1-A32F-2F3B8083ECC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899" name="ZoneTexte 898">
          <a:extLst>
            <a:ext uri="{FF2B5EF4-FFF2-40B4-BE49-F238E27FC236}">
              <a16:creationId xmlns:a16="http://schemas.microsoft.com/office/drawing/2014/main" id="{26FAFFEB-C7B8-4516-BD2D-9861E098586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0" name="ZoneTexte 899">
          <a:extLst>
            <a:ext uri="{FF2B5EF4-FFF2-40B4-BE49-F238E27FC236}">
              <a16:creationId xmlns:a16="http://schemas.microsoft.com/office/drawing/2014/main" id="{2981C677-1198-479A-8421-753130FFEFB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1" name="ZoneTexte 900">
          <a:extLst>
            <a:ext uri="{FF2B5EF4-FFF2-40B4-BE49-F238E27FC236}">
              <a16:creationId xmlns:a16="http://schemas.microsoft.com/office/drawing/2014/main" id="{5121D383-FB20-4CA1-AC8F-1062AD6C9C4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2" name="ZoneTexte 901">
          <a:extLst>
            <a:ext uri="{FF2B5EF4-FFF2-40B4-BE49-F238E27FC236}">
              <a16:creationId xmlns:a16="http://schemas.microsoft.com/office/drawing/2014/main" id="{EA400A26-1913-4754-9B21-4AD2E253828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3" name="ZoneTexte 902">
          <a:extLst>
            <a:ext uri="{FF2B5EF4-FFF2-40B4-BE49-F238E27FC236}">
              <a16:creationId xmlns:a16="http://schemas.microsoft.com/office/drawing/2014/main" id="{6F9F4610-15ED-4A5C-8BAE-74A54CA9B70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4" name="ZoneTexte 903">
          <a:extLst>
            <a:ext uri="{FF2B5EF4-FFF2-40B4-BE49-F238E27FC236}">
              <a16:creationId xmlns:a16="http://schemas.microsoft.com/office/drawing/2014/main" id="{175BA388-406F-4D2F-9DC8-ECEDF6D6424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5" name="ZoneTexte 904">
          <a:extLst>
            <a:ext uri="{FF2B5EF4-FFF2-40B4-BE49-F238E27FC236}">
              <a16:creationId xmlns:a16="http://schemas.microsoft.com/office/drawing/2014/main" id="{3A0FD39C-250D-46EB-8365-9D844120854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6" name="ZoneTexte 905">
          <a:extLst>
            <a:ext uri="{FF2B5EF4-FFF2-40B4-BE49-F238E27FC236}">
              <a16:creationId xmlns:a16="http://schemas.microsoft.com/office/drawing/2014/main" id="{E9A46059-185E-4AD5-A75C-989361B0AA3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7" name="ZoneTexte 906">
          <a:extLst>
            <a:ext uri="{FF2B5EF4-FFF2-40B4-BE49-F238E27FC236}">
              <a16:creationId xmlns:a16="http://schemas.microsoft.com/office/drawing/2014/main" id="{DBFE1AB3-1134-4B01-ABE0-F2A8F7B2C58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8" name="ZoneTexte 907">
          <a:extLst>
            <a:ext uri="{FF2B5EF4-FFF2-40B4-BE49-F238E27FC236}">
              <a16:creationId xmlns:a16="http://schemas.microsoft.com/office/drawing/2014/main" id="{B8B480C4-9029-4217-B3F1-2F7D00AF9C7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09" name="ZoneTexte 908">
          <a:extLst>
            <a:ext uri="{FF2B5EF4-FFF2-40B4-BE49-F238E27FC236}">
              <a16:creationId xmlns:a16="http://schemas.microsoft.com/office/drawing/2014/main" id="{A3626321-125E-44A5-8186-D6B1CADA4A5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0" name="ZoneTexte 909">
          <a:extLst>
            <a:ext uri="{FF2B5EF4-FFF2-40B4-BE49-F238E27FC236}">
              <a16:creationId xmlns:a16="http://schemas.microsoft.com/office/drawing/2014/main" id="{95D53003-AED9-4631-9955-F704B06D6D0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1" name="ZoneTexte 910">
          <a:extLst>
            <a:ext uri="{FF2B5EF4-FFF2-40B4-BE49-F238E27FC236}">
              <a16:creationId xmlns:a16="http://schemas.microsoft.com/office/drawing/2014/main" id="{D2FE85EF-2ABE-4CE7-BEA6-4C5A66EB2F2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2" name="ZoneTexte 911">
          <a:extLst>
            <a:ext uri="{FF2B5EF4-FFF2-40B4-BE49-F238E27FC236}">
              <a16:creationId xmlns:a16="http://schemas.microsoft.com/office/drawing/2014/main" id="{8F65E84F-65CE-47CB-B0F5-43386681F07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3" name="ZoneTexte 912">
          <a:extLst>
            <a:ext uri="{FF2B5EF4-FFF2-40B4-BE49-F238E27FC236}">
              <a16:creationId xmlns:a16="http://schemas.microsoft.com/office/drawing/2014/main" id="{FCCE93F1-AC0F-47A8-8764-AB7DB6DB4FF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4" name="ZoneTexte 913">
          <a:extLst>
            <a:ext uri="{FF2B5EF4-FFF2-40B4-BE49-F238E27FC236}">
              <a16:creationId xmlns:a16="http://schemas.microsoft.com/office/drawing/2014/main" id="{CADD4BAB-025F-45EC-99C2-04B94B57E52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5" name="ZoneTexte 914">
          <a:extLst>
            <a:ext uri="{FF2B5EF4-FFF2-40B4-BE49-F238E27FC236}">
              <a16:creationId xmlns:a16="http://schemas.microsoft.com/office/drawing/2014/main" id="{8BADE2C3-6136-47D5-B932-E4584C2BE24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6" name="ZoneTexte 915">
          <a:extLst>
            <a:ext uri="{FF2B5EF4-FFF2-40B4-BE49-F238E27FC236}">
              <a16:creationId xmlns:a16="http://schemas.microsoft.com/office/drawing/2014/main" id="{4C131679-CDA8-4048-9DAD-DD7DF376055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7" name="ZoneTexte 916">
          <a:extLst>
            <a:ext uri="{FF2B5EF4-FFF2-40B4-BE49-F238E27FC236}">
              <a16:creationId xmlns:a16="http://schemas.microsoft.com/office/drawing/2014/main" id="{BA4F3724-84A0-44AC-AA6F-E43E5637CD4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8" name="ZoneTexte 917">
          <a:extLst>
            <a:ext uri="{FF2B5EF4-FFF2-40B4-BE49-F238E27FC236}">
              <a16:creationId xmlns:a16="http://schemas.microsoft.com/office/drawing/2014/main" id="{888A34B0-C17A-4ED1-B364-611C3DE47DD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19" name="ZoneTexte 918">
          <a:extLst>
            <a:ext uri="{FF2B5EF4-FFF2-40B4-BE49-F238E27FC236}">
              <a16:creationId xmlns:a16="http://schemas.microsoft.com/office/drawing/2014/main" id="{395CDF7E-7FA8-4A37-8F25-749EE34D5B5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0" name="ZoneTexte 919">
          <a:extLst>
            <a:ext uri="{FF2B5EF4-FFF2-40B4-BE49-F238E27FC236}">
              <a16:creationId xmlns:a16="http://schemas.microsoft.com/office/drawing/2014/main" id="{0162D92F-DA5A-4857-A1BD-E3D938A1717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1" name="ZoneTexte 920">
          <a:extLst>
            <a:ext uri="{FF2B5EF4-FFF2-40B4-BE49-F238E27FC236}">
              <a16:creationId xmlns:a16="http://schemas.microsoft.com/office/drawing/2014/main" id="{8AC00D7C-E1B5-4967-BECC-8EB0E8962CE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2" name="ZoneTexte 921">
          <a:extLst>
            <a:ext uri="{FF2B5EF4-FFF2-40B4-BE49-F238E27FC236}">
              <a16:creationId xmlns:a16="http://schemas.microsoft.com/office/drawing/2014/main" id="{F83FD5EC-508B-48EB-981A-244AFE0AF39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3" name="ZoneTexte 922">
          <a:extLst>
            <a:ext uri="{FF2B5EF4-FFF2-40B4-BE49-F238E27FC236}">
              <a16:creationId xmlns:a16="http://schemas.microsoft.com/office/drawing/2014/main" id="{6F190F61-DA8C-4BE7-9D31-EBCB0CB20AD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4" name="ZoneTexte 923">
          <a:extLst>
            <a:ext uri="{FF2B5EF4-FFF2-40B4-BE49-F238E27FC236}">
              <a16:creationId xmlns:a16="http://schemas.microsoft.com/office/drawing/2014/main" id="{FD9868CE-12CB-45FF-8156-C15E18A057A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5" name="ZoneTexte 924">
          <a:extLst>
            <a:ext uri="{FF2B5EF4-FFF2-40B4-BE49-F238E27FC236}">
              <a16:creationId xmlns:a16="http://schemas.microsoft.com/office/drawing/2014/main" id="{CE551851-4704-40AE-84F3-A65F11047C6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6" name="ZoneTexte 925">
          <a:extLst>
            <a:ext uri="{FF2B5EF4-FFF2-40B4-BE49-F238E27FC236}">
              <a16:creationId xmlns:a16="http://schemas.microsoft.com/office/drawing/2014/main" id="{89D0D5E5-C80E-451F-86E8-A75961A89AF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7" name="ZoneTexte 926">
          <a:extLst>
            <a:ext uri="{FF2B5EF4-FFF2-40B4-BE49-F238E27FC236}">
              <a16:creationId xmlns:a16="http://schemas.microsoft.com/office/drawing/2014/main" id="{8068E2A4-5A1E-4E65-BD7B-71432B5B66D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8" name="ZoneTexte 927">
          <a:extLst>
            <a:ext uri="{FF2B5EF4-FFF2-40B4-BE49-F238E27FC236}">
              <a16:creationId xmlns:a16="http://schemas.microsoft.com/office/drawing/2014/main" id="{46FAE17E-EE98-4D2D-8271-5894BC84795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29" name="ZoneTexte 928">
          <a:extLst>
            <a:ext uri="{FF2B5EF4-FFF2-40B4-BE49-F238E27FC236}">
              <a16:creationId xmlns:a16="http://schemas.microsoft.com/office/drawing/2014/main" id="{59CA3D15-8EFB-461A-B16F-E39008B229A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0" name="ZoneTexte 929">
          <a:extLst>
            <a:ext uri="{FF2B5EF4-FFF2-40B4-BE49-F238E27FC236}">
              <a16:creationId xmlns:a16="http://schemas.microsoft.com/office/drawing/2014/main" id="{EB19ECA7-59F3-4A2D-B079-7FADA209467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1" name="ZoneTexte 930">
          <a:extLst>
            <a:ext uri="{FF2B5EF4-FFF2-40B4-BE49-F238E27FC236}">
              <a16:creationId xmlns:a16="http://schemas.microsoft.com/office/drawing/2014/main" id="{69287DB7-DE10-4C64-9E9B-880B2EB958E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2" name="ZoneTexte 931">
          <a:extLst>
            <a:ext uri="{FF2B5EF4-FFF2-40B4-BE49-F238E27FC236}">
              <a16:creationId xmlns:a16="http://schemas.microsoft.com/office/drawing/2014/main" id="{0CA446A5-5D7E-4B35-93E4-FC34C6EDA78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3" name="ZoneTexte 932">
          <a:extLst>
            <a:ext uri="{FF2B5EF4-FFF2-40B4-BE49-F238E27FC236}">
              <a16:creationId xmlns:a16="http://schemas.microsoft.com/office/drawing/2014/main" id="{8C2277A1-FFC0-4729-9A81-4F768B88408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4" name="ZoneTexte 933">
          <a:extLst>
            <a:ext uri="{FF2B5EF4-FFF2-40B4-BE49-F238E27FC236}">
              <a16:creationId xmlns:a16="http://schemas.microsoft.com/office/drawing/2014/main" id="{AFDBB1F7-F2D6-4432-B5BE-554DD3A5FC0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5" name="ZoneTexte 934">
          <a:extLst>
            <a:ext uri="{FF2B5EF4-FFF2-40B4-BE49-F238E27FC236}">
              <a16:creationId xmlns:a16="http://schemas.microsoft.com/office/drawing/2014/main" id="{BE689421-1940-4B43-9326-6CE66BDE94E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6" name="ZoneTexte 935">
          <a:extLst>
            <a:ext uri="{FF2B5EF4-FFF2-40B4-BE49-F238E27FC236}">
              <a16:creationId xmlns:a16="http://schemas.microsoft.com/office/drawing/2014/main" id="{650F0FBB-E624-4AF0-B599-A23E2AF992B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7" name="ZoneTexte 936">
          <a:extLst>
            <a:ext uri="{FF2B5EF4-FFF2-40B4-BE49-F238E27FC236}">
              <a16:creationId xmlns:a16="http://schemas.microsoft.com/office/drawing/2014/main" id="{97E52922-6127-4358-BF70-9C5A4449AFB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8" name="ZoneTexte 937">
          <a:extLst>
            <a:ext uri="{FF2B5EF4-FFF2-40B4-BE49-F238E27FC236}">
              <a16:creationId xmlns:a16="http://schemas.microsoft.com/office/drawing/2014/main" id="{02540D49-0D6E-467D-9589-1E04958E6D4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39" name="ZoneTexte 938">
          <a:extLst>
            <a:ext uri="{FF2B5EF4-FFF2-40B4-BE49-F238E27FC236}">
              <a16:creationId xmlns:a16="http://schemas.microsoft.com/office/drawing/2014/main" id="{B33E7EFF-B305-4421-BB52-577A0A6F228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0" name="ZoneTexte 939">
          <a:extLst>
            <a:ext uri="{FF2B5EF4-FFF2-40B4-BE49-F238E27FC236}">
              <a16:creationId xmlns:a16="http://schemas.microsoft.com/office/drawing/2014/main" id="{A5621779-B74C-4C82-97C1-20EE6194184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1" name="ZoneTexte 940">
          <a:extLst>
            <a:ext uri="{FF2B5EF4-FFF2-40B4-BE49-F238E27FC236}">
              <a16:creationId xmlns:a16="http://schemas.microsoft.com/office/drawing/2014/main" id="{39DB5EE0-8A98-42FA-9839-ECCD2BFDCC8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2" name="ZoneTexte 941">
          <a:extLst>
            <a:ext uri="{FF2B5EF4-FFF2-40B4-BE49-F238E27FC236}">
              <a16:creationId xmlns:a16="http://schemas.microsoft.com/office/drawing/2014/main" id="{66F995E8-49DB-438A-B67C-6A77839F743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3" name="ZoneTexte 942">
          <a:extLst>
            <a:ext uri="{FF2B5EF4-FFF2-40B4-BE49-F238E27FC236}">
              <a16:creationId xmlns:a16="http://schemas.microsoft.com/office/drawing/2014/main" id="{61A6946A-64FE-4F08-A6F2-606981D2382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4" name="ZoneTexte 943">
          <a:extLst>
            <a:ext uri="{FF2B5EF4-FFF2-40B4-BE49-F238E27FC236}">
              <a16:creationId xmlns:a16="http://schemas.microsoft.com/office/drawing/2014/main" id="{5423D793-3A1D-4E19-9756-3B25F70F6B1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5" name="ZoneTexte 944">
          <a:extLst>
            <a:ext uri="{FF2B5EF4-FFF2-40B4-BE49-F238E27FC236}">
              <a16:creationId xmlns:a16="http://schemas.microsoft.com/office/drawing/2014/main" id="{251157EF-027D-4554-8B9E-EA977115718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6" name="ZoneTexte 945">
          <a:extLst>
            <a:ext uri="{FF2B5EF4-FFF2-40B4-BE49-F238E27FC236}">
              <a16:creationId xmlns:a16="http://schemas.microsoft.com/office/drawing/2014/main" id="{6B244643-83ED-421B-BF19-ED56706CE04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7" name="ZoneTexte 946">
          <a:extLst>
            <a:ext uri="{FF2B5EF4-FFF2-40B4-BE49-F238E27FC236}">
              <a16:creationId xmlns:a16="http://schemas.microsoft.com/office/drawing/2014/main" id="{8B511B6E-968E-42C0-A5D4-49BFD9C5017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8" name="ZoneTexte 947">
          <a:extLst>
            <a:ext uri="{FF2B5EF4-FFF2-40B4-BE49-F238E27FC236}">
              <a16:creationId xmlns:a16="http://schemas.microsoft.com/office/drawing/2014/main" id="{21982E4E-F6BC-4CF2-9AEA-D7F8328DF53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49" name="ZoneTexte 948">
          <a:extLst>
            <a:ext uri="{FF2B5EF4-FFF2-40B4-BE49-F238E27FC236}">
              <a16:creationId xmlns:a16="http://schemas.microsoft.com/office/drawing/2014/main" id="{4BA66F0A-3D36-4028-B785-172529107FD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0" name="ZoneTexte 949">
          <a:extLst>
            <a:ext uri="{FF2B5EF4-FFF2-40B4-BE49-F238E27FC236}">
              <a16:creationId xmlns:a16="http://schemas.microsoft.com/office/drawing/2014/main" id="{A64A615B-8BEF-470B-9FCE-325990AAFB5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1" name="ZoneTexte 950">
          <a:extLst>
            <a:ext uri="{FF2B5EF4-FFF2-40B4-BE49-F238E27FC236}">
              <a16:creationId xmlns:a16="http://schemas.microsoft.com/office/drawing/2014/main" id="{694A2270-DF78-47D7-B3A1-EE705F205C5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2" name="ZoneTexte 951">
          <a:extLst>
            <a:ext uri="{FF2B5EF4-FFF2-40B4-BE49-F238E27FC236}">
              <a16:creationId xmlns:a16="http://schemas.microsoft.com/office/drawing/2014/main" id="{935612D9-3186-4975-9D39-6F9E334F3D9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3" name="ZoneTexte 952">
          <a:extLst>
            <a:ext uri="{FF2B5EF4-FFF2-40B4-BE49-F238E27FC236}">
              <a16:creationId xmlns:a16="http://schemas.microsoft.com/office/drawing/2014/main" id="{E9D173A9-1F85-4B5F-82F6-32036C4CCAE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4" name="ZoneTexte 953">
          <a:extLst>
            <a:ext uri="{FF2B5EF4-FFF2-40B4-BE49-F238E27FC236}">
              <a16:creationId xmlns:a16="http://schemas.microsoft.com/office/drawing/2014/main" id="{AB1389FA-B450-495D-BAFA-E910A555CF1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5" name="ZoneTexte 954">
          <a:extLst>
            <a:ext uri="{FF2B5EF4-FFF2-40B4-BE49-F238E27FC236}">
              <a16:creationId xmlns:a16="http://schemas.microsoft.com/office/drawing/2014/main" id="{63665969-379D-4D6B-B125-45BD154CCD6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6" name="ZoneTexte 955">
          <a:extLst>
            <a:ext uri="{FF2B5EF4-FFF2-40B4-BE49-F238E27FC236}">
              <a16:creationId xmlns:a16="http://schemas.microsoft.com/office/drawing/2014/main" id="{39F7C4F0-77D7-43F3-A28F-19BB25EF3CD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7" name="ZoneTexte 956">
          <a:extLst>
            <a:ext uri="{FF2B5EF4-FFF2-40B4-BE49-F238E27FC236}">
              <a16:creationId xmlns:a16="http://schemas.microsoft.com/office/drawing/2014/main" id="{CFD9E015-538A-4C60-AF0D-DCCE8EF2C65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8" name="ZoneTexte 957">
          <a:extLst>
            <a:ext uri="{FF2B5EF4-FFF2-40B4-BE49-F238E27FC236}">
              <a16:creationId xmlns:a16="http://schemas.microsoft.com/office/drawing/2014/main" id="{6EFECE4A-358B-4999-AC0F-3EAD8019E50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59" name="ZoneTexte 958">
          <a:extLst>
            <a:ext uri="{FF2B5EF4-FFF2-40B4-BE49-F238E27FC236}">
              <a16:creationId xmlns:a16="http://schemas.microsoft.com/office/drawing/2014/main" id="{7C34284C-84B0-4BF1-A5DA-598F926F34E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0" name="ZoneTexte 959">
          <a:extLst>
            <a:ext uri="{FF2B5EF4-FFF2-40B4-BE49-F238E27FC236}">
              <a16:creationId xmlns:a16="http://schemas.microsoft.com/office/drawing/2014/main" id="{FAF728F6-A450-4A58-8FE9-4D4A01C2BC3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1" name="ZoneTexte 960">
          <a:extLst>
            <a:ext uri="{FF2B5EF4-FFF2-40B4-BE49-F238E27FC236}">
              <a16:creationId xmlns:a16="http://schemas.microsoft.com/office/drawing/2014/main" id="{5E9A13BC-2A6C-4590-BEE0-05F0AF441CB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2" name="ZoneTexte 961">
          <a:extLst>
            <a:ext uri="{FF2B5EF4-FFF2-40B4-BE49-F238E27FC236}">
              <a16:creationId xmlns:a16="http://schemas.microsoft.com/office/drawing/2014/main" id="{44CB15DD-2D8D-4E6A-B9FF-1DB8994DACE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3" name="ZoneTexte 962">
          <a:extLst>
            <a:ext uri="{FF2B5EF4-FFF2-40B4-BE49-F238E27FC236}">
              <a16:creationId xmlns:a16="http://schemas.microsoft.com/office/drawing/2014/main" id="{BFBEA3D3-E79C-425A-AD56-1ADCDBB5DE7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4" name="ZoneTexte 963">
          <a:extLst>
            <a:ext uri="{FF2B5EF4-FFF2-40B4-BE49-F238E27FC236}">
              <a16:creationId xmlns:a16="http://schemas.microsoft.com/office/drawing/2014/main" id="{23E038B3-AF61-4A30-8760-6EC440C394A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5" name="ZoneTexte 964">
          <a:extLst>
            <a:ext uri="{FF2B5EF4-FFF2-40B4-BE49-F238E27FC236}">
              <a16:creationId xmlns:a16="http://schemas.microsoft.com/office/drawing/2014/main" id="{88B022C1-6AF1-4E72-9B3B-5F59BECA399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6" name="ZoneTexte 965">
          <a:extLst>
            <a:ext uri="{FF2B5EF4-FFF2-40B4-BE49-F238E27FC236}">
              <a16:creationId xmlns:a16="http://schemas.microsoft.com/office/drawing/2014/main" id="{3E0C1106-B7A6-4A19-AE3A-CA2B02DBE72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7" name="ZoneTexte 966">
          <a:extLst>
            <a:ext uri="{FF2B5EF4-FFF2-40B4-BE49-F238E27FC236}">
              <a16:creationId xmlns:a16="http://schemas.microsoft.com/office/drawing/2014/main" id="{7793BC17-7B73-434B-BDB0-A7B37018443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8" name="ZoneTexte 967">
          <a:extLst>
            <a:ext uri="{FF2B5EF4-FFF2-40B4-BE49-F238E27FC236}">
              <a16:creationId xmlns:a16="http://schemas.microsoft.com/office/drawing/2014/main" id="{BEF2F72C-F67E-491F-B243-1669934C5D6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69" name="ZoneTexte 968">
          <a:extLst>
            <a:ext uri="{FF2B5EF4-FFF2-40B4-BE49-F238E27FC236}">
              <a16:creationId xmlns:a16="http://schemas.microsoft.com/office/drawing/2014/main" id="{F8CCFB19-54C0-4E36-8E9B-6B31B04CB0B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0" name="ZoneTexte 969">
          <a:extLst>
            <a:ext uri="{FF2B5EF4-FFF2-40B4-BE49-F238E27FC236}">
              <a16:creationId xmlns:a16="http://schemas.microsoft.com/office/drawing/2014/main" id="{239E8586-FB20-4850-A248-D8F7775D878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1" name="ZoneTexte 970">
          <a:extLst>
            <a:ext uri="{FF2B5EF4-FFF2-40B4-BE49-F238E27FC236}">
              <a16:creationId xmlns:a16="http://schemas.microsoft.com/office/drawing/2014/main" id="{CEF369DB-2CA7-4751-9B4A-2FFECC6071D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2" name="ZoneTexte 971">
          <a:extLst>
            <a:ext uri="{FF2B5EF4-FFF2-40B4-BE49-F238E27FC236}">
              <a16:creationId xmlns:a16="http://schemas.microsoft.com/office/drawing/2014/main" id="{B9689C01-2788-45FF-8AE5-E9D419EC2DE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3" name="ZoneTexte 972">
          <a:extLst>
            <a:ext uri="{FF2B5EF4-FFF2-40B4-BE49-F238E27FC236}">
              <a16:creationId xmlns:a16="http://schemas.microsoft.com/office/drawing/2014/main" id="{DF634530-1FA7-4A31-8995-AF1AD7B7313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4" name="ZoneTexte 973">
          <a:extLst>
            <a:ext uri="{FF2B5EF4-FFF2-40B4-BE49-F238E27FC236}">
              <a16:creationId xmlns:a16="http://schemas.microsoft.com/office/drawing/2014/main" id="{35860E15-50A7-490C-8AB5-F21955EA317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5" name="ZoneTexte 974">
          <a:extLst>
            <a:ext uri="{FF2B5EF4-FFF2-40B4-BE49-F238E27FC236}">
              <a16:creationId xmlns:a16="http://schemas.microsoft.com/office/drawing/2014/main" id="{23A4E9C2-6138-4126-9172-CF3D8CE6459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6" name="ZoneTexte 975">
          <a:extLst>
            <a:ext uri="{FF2B5EF4-FFF2-40B4-BE49-F238E27FC236}">
              <a16:creationId xmlns:a16="http://schemas.microsoft.com/office/drawing/2014/main" id="{19DEE9E0-ABBA-467E-B749-CFC66148138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7" name="ZoneTexte 976">
          <a:extLst>
            <a:ext uri="{FF2B5EF4-FFF2-40B4-BE49-F238E27FC236}">
              <a16:creationId xmlns:a16="http://schemas.microsoft.com/office/drawing/2014/main" id="{B5E7F1B9-D16C-413B-A201-65320BE63AA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8" name="ZoneTexte 977">
          <a:extLst>
            <a:ext uri="{FF2B5EF4-FFF2-40B4-BE49-F238E27FC236}">
              <a16:creationId xmlns:a16="http://schemas.microsoft.com/office/drawing/2014/main" id="{F0C88D85-641B-4577-A1A7-E5D120761E8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79" name="ZoneTexte 978">
          <a:extLst>
            <a:ext uri="{FF2B5EF4-FFF2-40B4-BE49-F238E27FC236}">
              <a16:creationId xmlns:a16="http://schemas.microsoft.com/office/drawing/2014/main" id="{0B674BEC-B69A-42E9-A2AB-E1CB5BBE523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0" name="ZoneTexte 979">
          <a:extLst>
            <a:ext uri="{FF2B5EF4-FFF2-40B4-BE49-F238E27FC236}">
              <a16:creationId xmlns:a16="http://schemas.microsoft.com/office/drawing/2014/main" id="{A947F93B-3E7D-4919-B2CF-599E571B77E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1" name="ZoneTexte 980">
          <a:extLst>
            <a:ext uri="{FF2B5EF4-FFF2-40B4-BE49-F238E27FC236}">
              <a16:creationId xmlns:a16="http://schemas.microsoft.com/office/drawing/2014/main" id="{E382E38A-83AE-4BDE-A243-E7DA5EC0FED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2" name="ZoneTexte 981">
          <a:extLst>
            <a:ext uri="{FF2B5EF4-FFF2-40B4-BE49-F238E27FC236}">
              <a16:creationId xmlns:a16="http://schemas.microsoft.com/office/drawing/2014/main" id="{2ECAD3CB-B8B9-486B-97B6-C9EB82133B1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3" name="ZoneTexte 982">
          <a:extLst>
            <a:ext uri="{FF2B5EF4-FFF2-40B4-BE49-F238E27FC236}">
              <a16:creationId xmlns:a16="http://schemas.microsoft.com/office/drawing/2014/main" id="{DCE67E12-9DD9-43AC-A1C4-6FEF37FA338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4" name="ZoneTexte 983">
          <a:extLst>
            <a:ext uri="{FF2B5EF4-FFF2-40B4-BE49-F238E27FC236}">
              <a16:creationId xmlns:a16="http://schemas.microsoft.com/office/drawing/2014/main" id="{DC41F909-5323-4CB4-975E-55EB8AA5F53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5" name="ZoneTexte 984">
          <a:extLst>
            <a:ext uri="{FF2B5EF4-FFF2-40B4-BE49-F238E27FC236}">
              <a16:creationId xmlns:a16="http://schemas.microsoft.com/office/drawing/2014/main" id="{1C24F1E1-F922-4D5B-9391-E5863EDA1A6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6" name="ZoneTexte 985">
          <a:extLst>
            <a:ext uri="{FF2B5EF4-FFF2-40B4-BE49-F238E27FC236}">
              <a16:creationId xmlns:a16="http://schemas.microsoft.com/office/drawing/2014/main" id="{451755A2-E0DD-4BB6-AECA-73E536D13DC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7" name="ZoneTexte 986">
          <a:extLst>
            <a:ext uri="{FF2B5EF4-FFF2-40B4-BE49-F238E27FC236}">
              <a16:creationId xmlns:a16="http://schemas.microsoft.com/office/drawing/2014/main" id="{BD0653CD-EB77-4F90-8832-E63E6211842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8" name="ZoneTexte 987">
          <a:extLst>
            <a:ext uri="{FF2B5EF4-FFF2-40B4-BE49-F238E27FC236}">
              <a16:creationId xmlns:a16="http://schemas.microsoft.com/office/drawing/2014/main" id="{1218FC3C-DC4C-4A85-A181-E4C9879970B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89" name="ZoneTexte 988">
          <a:extLst>
            <a:ext uri="{FF2B5EF4-FFF2-40B4-BE49-F238E27FC236}">
              <a16:creationId xmlns:a16="http://schemas.microsoft.com/office/drawing/2014/main" id="{2C35EDE5-64BC-4663-A2B8-9B9E5B36105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0" name="ZoneTexte 989">
          <a:extLst>
            <a:ext uri="{FF2B5EF4-FFF2-40B4-BE49-F238E27FC236}">
              <a16:creationId xmlns:a16="http://schemas.microsoft.com/office/drawing/2014/main" id="{F81687E6-0CD0-4D1D-A9B1-596631F9675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1" name="ZoneTexte 990">
          <a:extLst>
            <a:ext uri="{FF2B5EF4-FFF2-40B4-BE49-F238E27FC236}">
              <a16:creationId xmlns:a16="http://schemas.microsoft.com/office/drawing/2014/main" id="{97D68172-C695-4982-8C26-0EE06929B53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2" name="ZoneTexte 991">
          <a:extLst>
            <a:ext uri="{FF2B5EF4-FFF2-40B4-BE49-F238E27FC236}">
              <a16:creationId xmlns:a16="http://schemas.microsoft.com/office/drawing/2014/main" id="{DF7F7EAB-5725-462E-AA87-2C7FB150595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3" name="ZoneTexte 992">
          <a:extLst>
            <a:ext uri="{FF2B5EF4-FFF2-40B4-BE49-F238E27FC236}">
              <a16:creationId xmlns:a16="http://schemas.microsoft.com/office/drawing/2014/main" id="{529EDCC6-A500-4C9E-8619-2109A1D0120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4" name="ZoneTexte 993">
          <a:extLst>
            <a:ext uri="{FF2B5EF4-FFF2-40B4-BE49-F238E27FC236}">
              <a16:creationId xmlns:a16="http://schemas.microsoft.com/office/drawing/2014/main" id="{49A656CF-CCA3-4097-8BE2-9B5332CBF28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5" name="ZoneTexte 994">
          <a:extLst>
            <a:ext uri="{FF2B5EF4-FFF2-40B4-BE49-F238E27FC236}">
              <a16:creationId xmlns:a16="http://schemas.microsoft.com/office/drawing/2014/main" id="{DC22FC92-808A-4E11-9737-EBB0B1316B1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6" name="ZoneTexte 995">
          <a:extLst>
            <a:ext uri="{FF2B5EF4-FFF2-40B4-BE49-F238E27FC236}">
              <a16:creationId xmlns:a16="http://schemas.microsoft.com/office/drawing/2014/main" id="{69590C71-F6E6-4A62-BE8D-29F62E40CDF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7" name="ZoneTexte 996">
          <a:extLst>
            <a:ext uri="{FF2B5EF4-FFF2-40B4-BE49-F238E27FC236}">
              <a16:creationId xmlns:a16="http://schemas.microsoft.com/office/drawing/2014/main" id="{13EDF0A2-6517-4C6B-8447-FA0BDF3979F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8" name="ZoneTexte 997">
          <a:extLst>
            <a:ext uri="{FF2B5EF4-FFF2-40B4-BE49-F238E27FC236}">
              <a16:creationId xmlns:a16="http://schemas.microsoft.com/office/drawing/2014/main" id="{EB8E03AA-44F5-4F37-8045-FFBA7A7BAE0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999" name="ZoneTexte 998">
          <a:extLst>
            <a:ext uri="{FF2B5EF4-FFF2-40B4-BE49-F238E27FC236}">
              <a16:creationId xmlns:a16="http://schemas.microsoft.com/office/drawing/2014/main" id="{C469B5AE-5800-4C32-BCE7-5A7878D8DB8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0" name="ZoneTexte 999">
          <a:extLst>
            <a:ext uri="{FF2B5EF4-FFF2-40B4-BE49-F238E27FC236}">
              <a16:creationId xmlns:a16="http://schemas.microsoft.com/office/drawing/2014/main" id="{122143FF-CF2A-4481-AF46-C58366B8414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1" name="ZoneTexte 1000">
          <a:extLst>
            <a:ext uri="{FF2B5EF4-FFF2-40B4-BE49-F238E27FC236}">
              <a16:creationId xmlns:a16="http://schemas.microsoft.com/office/drawing/2014/main" id="{F9D881D2-D418-4529-BC7E-0A0328F00BC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2" name="ZoneTexte 1001">
          <a:extLst>
            <a:ext uri="{FF2B5EF4-FFF2-40B4-BE49-F238E27FC236}">
              <a16:creationId xmlns:a16="http://schemas.microsoft.com/office/drawing/2014/main" id="{32818F53-D34E-49AF-83BA-588D73B48B5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3" name="ZoneTexte 1002">
          <a:extLst>
            <a:ext uri="{FF2B5EF4-FFF2-40B4-BE49-F238E27FC236}">
              <a16:creationId xmlns:a16="http://schemas.microsoft.com/office/drawing/2014/main" id="{163845B7-E5CB-4139-B613-BF02249E1BF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4" name="ZoneTexte 1003">
          <a:extLst>
            <a:ext uri="{FF2B5EF4-FFF2-40B4-BE49-F238E27FC236}">
              <a16:creationId xmlns:a16="http://schemas.microsoft.com/office/drawing/2014/main" id="{6212881B-B4A8-4616-8465-7B3AF89E165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5" name="ZoneTexte 1004">
          <a:extLst>
            <a:ext uri="{FF2B5EF4-FFF2-40B4-BE49-F238E27FC236}">
              <a16:creationId xmlns:a16="http://schemas.microsoft.com/office/drawing/2014/main" id="{6E9C0A8A-DA86-4F96-85A8-A9AE7149312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6" name="ZoneTexte 1005">
          <a:extLst>
            <a:ext uri="{FF2B5EF4-FFF2-40B4-BE49-F238E27FC236}">
              <a16:creationId xmlns:a16="http://schemas.microsoft.com/office/drawing/2014/main" id="{01FF10B0-0067-4BFB-AE86-E0353BFE7FB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7" name="ZoneTexte 1006">
          <a:extLst>
            <a:ext uri="{FF2B5EF4-FFF2-40B4-BE49-F238E27FC236}">
              <a16:creationId xmlns:a16="http://schemas.microsoft.com/office/drawing/2014/main" id="{B17F9BF4-46EC-4E55-8305-6327AB2402F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8" name="ZoneTexte 1007">
          <a:extLst>
            <a:ext uri="{FF2B5EF4-FFF2-40B4-BE49-F238E27FC236}">
              <a16:creationId xmlns:a16="http://schemas.microsoft.com/office/drawing/2014/main" id="{2E9E6A67-75C8-4E81-80F2-B25A47FFA20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09" name="ZoneTexte 1008">
          <a:extLst>
            <a:ext uri="{FF2B5EF4-FFF2-40B4-BE49-F238E27FC236}">
              <a16:creationId xmlns:a16="http://schemas.microsoft.com/office/drawing/2014/main" id="{4DA6F50F-14BA-4857-9612-20AF5B111C7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0" name="ZoneTexte 1009">
          <a:extLst>
            <a:ext uri="{FF2B5EF4-FFF2-40B4-BE49-F238E27FC236}">
              <a16:creationId xmlns:a16="http://schemas.microsoft.com/office/drawing/2014/main" id="{CB443F44-3C4C-4989-A30C-0CB4349AAFD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1" name="ZoneTexte 1010">
          <a:extLst>
            <a:ext uri="{FF2B5EF4-FFF2-40B4-BE49-F238E27FC236}">
              <a16:creationId xmlns:a16="http://schemas.microsoft.com/office/drawing/2014/main" id="{5F91F7E4-999B-404B-B09D-19E9994272B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2" name="ZoneTexte 1011">
          <a:extLst>
            <a:ext uri="{FF2B5EF4-FFF2-40B4-BE49-F238E27FC236}">
              <a16:creationId xmlns:a16="http://schemas.microsoft.com/office/drawing/2014/main" id="{B4D5AA33-568D-4EF5-BBE7-ED925EE9453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3" name="ZoneTexte 1012">
          <a:extLst>
            <a:ext uri="{FF2B5EF4-FFF2-40B4-BE49-F238E27FC236}">
              <a16:creationId xmlns:a16="http://schemas.microsoft.com/office/drawing/2014/main" id="{98124882-5B2C-4BBD-8C6F-50B83FA238E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4" name="ZoneTexte 1013">
          <a:extLst>
            <a:ext uri="{FF2B5EF4-FFF2-40B4-BE49-F238E27FC236}">
              <a16:creationId xmlns:a16="http://schemas.microsoft.com/office/drawing/2014/main" id="{54DC9455-7203-473C-9ACE-12C2BC35E1E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5" name="ZoneTexte 1014">
          <a:extLst>
            <a:ext uri="{FF2B5EF4-FFF2-40B4-BE49-F238E27FC236}">
              <a16:creationId xmlns:a16="http://schemas.microsoft.com/office/drawing/2014/main" id="{9D63F6FC-2CA1-4912-A81B-0E9A2AFF19E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6" name="ZoneTexte 1015">
          <a:extLst>
            <a:ext uri="{FF2B5EF4-FFF2-40B4-BE49-F238E27FC236}">
              <a16:creationId xmlns:a16="http://schemas.microsoft.com/office/drawing/2014/main" id="{DA38DF83-9CCA-4C23-B672-A5B333C9641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7" name="ZoneTexte 1016">
          <a:extLst>
            <a:ext uri="{FF2B5EF4-FFF2-40B4-BE49-F238E27FC236}">
              <a16:creationId xmlns:a16="http://schemas.microsoft.com/office/drawing/2014/main" id="{1B3292B0-5848-4004-9A68-9833057932B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8" name="ZoneTexte 1017">
          <a:extLst>
            <a:ext uri="{FF2B5EF4-FFF2-40B4-BE49-F238E27FC236}">
              <a16:creationId xmlns:a16="http://schemas.microsoft.com/office/drawing/2014/main" id="{27713316-8625-4D78-B3D2-D1B12FEE2F0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19" name="ZoneTexte 1018">
          <a:extLst>
            <a:ext uri="{FF2B5EF4-FFF2-40B4-BE49-F238E27FC236}">
              <a16:creationId xmlns:a16="http://schemas.microsoft.com/office/drawing/2014/main" id="{D54F461D-0D8E-4A04-868D-C3B3D03622D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0" name="ZoneTexte 1019">
          <a:extLst>
            <a:ext uri="{FF2B5EF4-FFF2-40B4-BE49-F238E27FC236}">
              <a16:creationId xmlns:a16="http://schemas.microsoft.com/office/drawing/2014/main" id="{2E6C4287-4CF0-4DBD-BE36-5EF7EB1EC91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1" name="ZoneTexte 1020">
          <a:extLst>
            <a:ext uri="{FF2B5EF4-FFF2-40B4-BE49-F238E27FC236}">
              <a16:creationId xmlns:a16="http://schemas.microsoft.com/office/drawing/2014/main" id="{71A6DEC6-0D19-41D7-9BFF-DAEDF712BAC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2" name="ZoneTexte 1021">
          <a:extLst>
            <a:ext uri="{FF2B5EF4-FFF2-40B4-BE49-F238E27FC236}">
              <a16:creationId xmlns:a16="http://schemas.microsoft.com/office/drawing/2014/main" id="{CFE29F6C-45B6-410F-B321-2E8BE5EB1DE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3" name="ZoneTexte 1022">
          <a:extLst>
            <a:ext uri="{FF2B5EF4-FFF2-40B4-BE49-F238E27FC236}">
              <a16:creationId xmlns:a16="http://schemas.microsoft.com/office/drawing/2014/main" id="{FF832948-B469-4568-B361-1AB2A04D95F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4" name="ZoneTexte 1023">
          <a:extLst>
            <a:ext uri="{FF2B5EF4-FFF2-40B4-BE49-F238E27FC236}">
              <a16:creationId xmlns:a16="http://schemas.microsoft.com/office/drawing/2014/main" id="{052A83CA-24AE-4EC8-BA8B-7EF95803465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5" name="ZoneTexte 1024">
          <a:extLst>
            <a:ext uri="{FF2B5EF4-FFF2-40B4-BE49-F238E27FC236}">
              <a16:creationId xmlns:a16="http://schemas.microsoft.com/office/drawing/2014/main" id="{F4852D6A-47E4-4101-BA62-CA75A454AED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6" name="ZoneTexte 1025">
          <a:extLst>
            <a:ext uri="{FF2B5EF4-FFF2-40B4-BE49-F238E27FC236}">
              <a16:creationId xmlns:a16="http://schemas.microsoft.com/office/drawing/2014/main" id="{C85BD102-D987-4566-9116-E1BAE0E8864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7" name="ZoneTexte 1026">
          <a:extLst>
            <a:ext uri="{FF2B5EF4-FFF2-40B4-BE49-F238E27FC236}">
              <a16:creationId xmlns:a16="http://schemas.microsoft.com/office/drawing/2014/main" id="{04F7A2B1-2C1E-41C3-A3FA-D83A60D70E8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8" name="ZoneTexte 1027">
          <a:extLst>
            <a:ext uri="{FF2B5EF4-FFF2-40B4-BE49-F238E27FC236}">
              <a16:creationId xmlns:a16="http://schemas.microsoft.com/office/drawing/2014/main" id="{DED6CBD6-6174-4552-A75D-A167B8FABE9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29" name="ZoneTexte 1028">
          <a:extLst>
            <a:ext uri="{FF2B5EF4-FFF2-40B4-BE49-F238E27FC236}">
              <a16:creationId xmlns:a16="http://schemas.microsoft.com/office/drawing/2014/main" id="{6A5723FB-9F94-4059-8330-CAA43C6EB5B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0" name="ZoneTexte 1029">
          <a:extLst>
            <a:ext uri="{FF2B5EF4-FFF2-40B4-BE49-F238E27FC236}">
              <a16:creationId xmlns:a16="http://schemas.microsoft.com/office/drawing/2014/main" id="{405D6EFE-1557-4906-8C53-B06AC681B2D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1" name="ZoneTexte 1030">
          <a:extLst>
            <a:ext uri="{FF2B5EF4-FFF2-40B4-BE49-F238E27FC236}">
              <a16:creationId xmlns:a16="http://schemas.microsoft.com/office/drawing/2014/main" id="{702E92D9-3AEF-4506-843B-077593EC537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2" name="ZoneTexte 1031">
          <a:extLst>
            <a:ext uri="{FF2B5EF4-FFF2-40B4-BE49-F238E27FC236}">
              <a16:creationId xmlns:a16="http://schemas.microsoft.com/office/drawing/2014/main" id="{786BB444-009C-4292-9FB2-78E64495BC1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3" name="ZoneTexte 1032">
          <a:extLst>
            <a:ext uri="{FF2B5EF4-FFF2-40B4-BE49-F238E27FC236}">
              <a16:creationId xmlns:a16="http://schemas.microsoft.com/office/drawing/2014/main" id="{9F8CF8FA-0653-4AD1-BCCC-C49C78DB10C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4" name="ZoneTexte 1033">
          <a:extLst>
            <a:ext uri="{FF2B5EF4-FFF2-40B4-BE49-F238E27FC236}">
              <a16:creationId xmlns:a16="http://schemas.microsoft.com/office/drawing/2014/main" id="{6F40E917-73E4-4968-8E4C-4C908841953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5" name="ZoneTexte 1034">
          <a:extLst>
            <a:ext uri="{FF2B5EF4-FFF2-40B4-BE49-F238E27FC236}">
              <a16:creationId xmlns:a16="http://schemas.microsoft.com/office/drawing/2014/main" id="{BEB184AF-F576-43E2-B8AD-9766D7A3433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6" name="ZoneTexte 1035">
          <a:extLst>
            <a:ext uri="{FF2B5EF4-FFF2-40B4-BE49-F238E27FC236}">
              <a16:creationId xmlns:a16="http://schemas.microsoft.com/office/drawing/2014/main" id="{D964471A-6486-4920-9067-9429F7DE920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7" name="ZoneTexte 1036">
          <a:extLst>
            <a:ext uri="{FF2B5EF4-FFF2-40B4-BE49-F238E27FC236}">
              <a16:creationId xmlns:a16="http://schemas.microsoft.com/office/drawing/2014/main" id="{FA3E5B7D-C3C1-41F2-8B9E-F34222F2251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8" name="ZoneTexte 1037">
          <a:extLst>
            <a:ext uri="{FF2B5EF4-FFF2-40B4-BE49-F238E27FC236}">
              <a16:creationId xmlns:a16="http://schemas.microsoft.com/office/drawing/2014/main" id="{5923CCA8-7B3D-4ACD-A8BC-0FD576A3D3F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39" name="ZoneTexte 1038">
          <a:extLst>
            <a:ext uri="{FF2B5EF4-FFF2-40B4-BE49-F238E27FC236}">
              <a16:creationId xmlns:a16="http://schemas.microsoft.com/office/drawing/2014/main" id="{276D93B6-B745-4BB7-9F89-669E641715B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0" name="ZoneTexte 1039">
          <a:extLst>
            <a:ext uri="{FF2B5EF4-FFF2-40B4-BE49-F238E27FC236}">
              <a16:creationId xmlns:a16="http://schemas.microsoft.com/office/drawing/2014/main" id="{74FD8A24-EC86-46AF-AADF-29F5FD85F60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1" name="ZoneTexte 1040">
          <a:extLst>
            <a:ext uri="{FF2B5EF4-FFF2-40B4-BE49-F238E27FC236}">
              <a16:creationId xmlns:a16="http://schemas.microsoft.com/office/drawing/2014/main" id="{0915509A-10BC-4788-94AC-58B4FEFC545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2" name="ZoneTexte 1041">
          <a:extLst>
            <a:ext uri="{FF2B5EF4-FFF2-40B4-BE49-F238E27FC236}">
              <a16:creationId xmlns:a16="http://schemas.microsoft.com/office/drawing/2014/main" id="{B6685F56-F10D-4C3B-B0D8-7E7EEA90783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3" name="ZoneTexte 1042">
          <a:extLst>
            <a:ext uri="{FF2B5EF4-FFF2-40B4-BE49-F238E27FC236}">
              <a16:creationId xmlns:a16="http://schemas.microsoft.com/office/drawing/2014/main" id="{97E6AD09-D9E3-49E8-8E8B-34000A7AA7B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4" name="ZoneTexte 1043">
          <a:extLst>
            <a:ext uri="{FF2B5EF4-FFF2-40B4-BE49-F238E27FC236}">
              <a16:creationId xmlns:a16="http://schemas.microsoft.com/office/drawing/2014/main" id="{0CD6F25A-E959-427B-86C7-EB203D3ED69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5" name="ZoneTexte 1044">
          <a:extLst>
            <a:ext uri="{FF2B5EF4-FFF2-40B4-BE49-F238E27FC236}">
              <a16:creationId xmlns:a16="http://schemas.microsoft.com/office/drawing/2014/main" id="{135D83DB-0808-47F4-8042-4738091F239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6" name="ZoneTexte 1045">
          <a:extLst>
            <a:ext uri="{FF2B5EF4-FFF2-40B4-BE49-F238E27FC236}">
              <a16:creationId xmlns:a16="http://schemas.microsoft.com/office/drawing/2014/main" id="{D7ABF738-4142-4085-A04B-93392CAD2B0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7" name="ZoneTexte 1046">
          <a:extLst>
            <a:ext uri="{FF2B5EF4-FFF2-40B4-BE49-F238E27FC236}">
              <a16:creationId xmlns:a16="http://schemas.microsoft.com/office/drawing/2014/main" id="{0D66FA6F-ADE4-4259-9CF2-F1AB376C362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8" name="ZoneTexte 1047">
          <a:extLst>
            <a:ext uri="{FF2B5EF4-FFF2-40B4-BE49-F238E27FC236}">
              <a16:creationId xmlns:a16="http://schemas.microsoft.com/office/drawing/2014/main" id="{401ADD17-01F6-44FA-ACF2-E9D1D45997A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49" name="ZoneTexte 1048">
          <a:extLst>
            <a:ext uri="{FF2B5EF4-FFF2-40B4-BE49-F238E27FC236}">
              <a16:creationId xmlns:a16="http://schemas.microsoft.com/office/drawing/2014/main" id="{81CF69D9-7508-4250-ADB9-DACE2E56D3E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436786"/>
    <xdr:sp macro="" textlink="">
      <xdr:nvSpPr>
        <xdr:cNvPr id="1050" name="ZoneTexte 1049">
          <a:extLst>
            <a:ext uri="{FF2B5EF4-FFF2-40B4-BE49-F238E27FC236}">
              <a16:creationId xmlns:a16="http://schemas.microsoft.com/office/drawing/2014/main" id="{2C531113-CA92-429F-BE29-2C9B4B53D136}"/>
            </a:ext>
          </a:extLst>
        </xdr:cNvPr>
        <xdr:cNvSpPr txBox="1"/>
      </xdr:nvSpPr>
      <xdr:spPr>
        <a:xfrm>
          <a:off x="3581400" y="3840480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51" name="ZoneTexte 1050">
          <a:extLst>
            <a:ext uri="{FF2B5EF4-FFF2-40B4-BE49-F238E27FC236}">
              <a16:creationId xmlns:a16="http://schemas.microsoft.com/office/drawing/2014/main" id="{C22717FF-38E8-43F0-9D8F-0B6F70E4A97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52" name="ZoneTexte 1051">
          <a:extLst>
            <a:ext uri="{FF2B5EF4-FFF2-40B4-BE49-F238E27FC236}">
              <a16:creationId xmlns:a16="http://schemas.microsoft.com/office/drawing/2014/main" id="{FBA944D3-6536-4CA0-81E7-A640747A46A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53" name="ZoneTexte 1052">
          <a:extLst>
            <a:ext uri="{FF2B5EF4-FFF2-40B4-BE49-F238E27FC236}">
              <a16:creationId xmlns:a16="http://schemas.microsoft.com/office/drawing/2014/main" id="{8B755141-D4B4-488F-8D7C-6AA517394A3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54" name="ZoneTexte 1053">
          <a:extLst>
            <a:ext uri="{FF2B5EF4-FFF2-40B4-BE49-F238E27FC236}">
              <a16:creationId xmlns:a16="http://schemas.microsoft.com/office/drawing/2014/main" id="{0D3C3EA6-F739-43FA-ADD4-CA051F7F8DF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55" name="ZoneTexte 1054">
          <a:extLst>
            <a:ext uri="{FF2B5EF4-FFF2-40B4-BE49-F238E27FC236}">
              <a16:creationId xmlns:a16="http://schemas.microsoft.com/office/drawing/2014/main" id="{F6658809-3957-49CD-8E17-BA4D0BEC973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56" name="ZoneTexte 1055">
          <a:extLst>
            <a:ext uri="{FF2B5EF4-FFF2-40B4-BE49-F238E27FC236}">
              <a16:creationId xmlns:a16="http://schemas.microsoft.com/office/drawing/2014/main" id="{93A587AB-14D6-4683-AC31-8B39848B145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57" name="ZoneTexte 1056">
          <a:extLst>
            <a:ext uri="{FF2B5EF4-FFF2-40B4-BE49-F238E27FC236}">
              <a16:creationId xmlns:a16="http://schemas.microsoft.com/office/drawing/2014/main" id="{F9AA9139-CB36-4930-A7DC-9243C48640C4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58" name="ZoneTexte 1057">
          <a:extLst>
            <a:ext uri="{FF2B5EF4-FFF2-40B4-BE49-F238E27FC236}">
              <a16:creationId xmlns:a16="http://schemas.microsoft.com/office/drawing/2014/main" id="{847C266C-AD4E-40B7-A00E-A2B0FD0146A4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6</xdr:row>
      <xdr:rowOff>0</xdr:rowOff>
    </xdr:from>
    <xdr:ext cx="184731" cy="264560"/>
    <xdr:sp macro="" textlink="">
      <xdr:nvSpPr>
        <xdr:cNvPr id="1059" name="ZoneTexte 1058">
          <a:extLst>
            <a:ext uri="{FF2B5EF4-FFF2-40B4-BE49-F238E27FC236}">
              <a16:creationId xmlns:a16="http://schemas.microsoft.com/office/drawing/2014/main" id="{45DD6CDC-24F7-44A1-A0E0-CEAB145A2744}"/>
            </a:ext>
          </a:extLst>
        </xdr:cNvPr>
        <xdr:cNvSpPr txBox="1"/>
      </xdr:nvSpPr>
      <xdr:spPr>
        <a:xfrm>
          <a:off x="3581400" y="10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6</xdr:row>
      <xdr:rowOff>0</xdr:rowOff>
    </xdr:from>
    <xdr:ext cx="184731" cy="264560"/>
    <xdr:sp macro="" textlink="">
      <xdr:nvSpPr>
        <xdr:cNvPr id="1060" name="ZoneTexte 1059">
          <a:extLst>
            <a:ext uri="{FF2B5EF4-FFF2-40B4-BE49-F238E27FC236}">
              <a16:creationId xmlns:a16="http://schemas.microsoft.com/office/drawing/2014/main" id="{BF109821-2B65-4053-8D6E-8D0479A56217}"/>
            </a:ext>
          </a:extLst>
        </xdr:cNvPr>
        <xdr:cNvSpPr txBox="1"/>
      </xdr:nvSpPr>
      <xdr:spPr>
        <a:xfrm>
          <a:off x="3581400" y="109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61" name="ZoneTexte 1060">
          <a:extLst>
            <a:ext uri="{FF2B5EF4-FFF2-40B4-BE49-F238E27FC236}">
              <a16:creationId xmlns:a16="http://schemas.microsoft.com/office/drawing/2014/main" id="{78BEAD36-E0D8-4655-9CB3-2B23F0D9D1AC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62" name="ZoneTexte 1061">
          <a:extLst>
            <a:ext uri="{FF2B5EF4-FFF2-40B4-BE49-F238E27FC236}">
              <a16:creationId xmlns:a16="http://schemas.microsoft.com/office/drawing/2014/main" id="{26BF278B-F5E6-4562-83C2-42169D8EEC0F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63" name="ZoneTexte 1062">
          <a:extLst>
            <a:ext uri="{FF2B5EF4-FFF2-40B4-BE49-F238E27FC236}">
              <a16:creationId xmlns:a16="http://schemas.microsoft.com/office/drawing/2014/main" id="{4512B2CE-F2FF-4A56-90FA-A675D715EF20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64" name="ZoneTexte 1063">
          <a:extLst>
            <a:ext uri="{FF2B5EF4-FFF2-40B4-BE49-F238E27FC236}">
              <a16:creationId xmlns:a16="http://schemas.microsoft.com/office/drawing/2014/main" id="{A81AD707-94B8-4E81-B3C8-08BEB60705F9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65" name="ZoneTexte 1064">
          <a:extLst>
            <a:ext uri="{FF2B5EF4-FFF2-40B4-BE49-F238E27FC236}">
              <a16:creationId xmlns:a16="http://schemas.microsoft.com/office/drawing/2014/main" id="{55C8E248-AD28-49A4-BDB4-26F05265D9F9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66" name="ZoneTexte 1065">
          <a:extLst>
            <a:ext uri="{FF2B5EF4-FFF2-40B4-BE49-F238E27FC236}">
              <a16:creationId xmlns:a16="http://schemas.microsoft.com/office/drawing/2014/main" id="{86F4B275-0161-4788-B644-6607FCFAC829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1067" name="ZoneTexte 1066">
          <a:extLst>
            <a:ext uri="{FF2B5EF4-FFF2-40B4-BE49-F238E27FC236}">
              <a16:creationId xmlns:a16="http://schemas.microsoft.com/office/drawing/2014/main" id="{1A8FF27F-356D-407A-A101-2DEE36227CD2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1068" name="ZoneTexte 1067">
          <a:extLst>
            <a:ext uri="{FF2B5EF4-FFF2-40B4-BE49-F238E27FC236}">
              <a16:creationId xmlns:a16="http://schemas.microsoft.com/office/drawing/2014/main" id="{7C5F2910-CE69-4F6A-BB0B-33BF474A862F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69" name="ZoneTexte 1068">
          <a:extLst>
            <a:ext uri="{FF2B5EF4-FFF2-40B4-BE49-F238E27FC236}">
              <a16:creationId xmlns:a16="http://schemas.microsoft.com/office/drawing/2014/main" id="{E7C226AD-52F0-41F4-B49A-6C4C52E5F42F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7</xdr:row>
      <xdr:rowOff>0</xdr:rowOff>
    </xdr:from>
    <xdr:ext cx="184731" cy="264560"/>
    <xdr:sp macro="" textlink="">
      <xdr:nvSpPr>
        <xdr:cNvPr id="1070" name="ZoneTexte 1069">
          <a:extLst>
            <a:ext uri="{FF2B5EF4-FFF2-40B4-BE49-F238E27FC236}">
              <a16:creationId xmlns:a16="http://schemas.microsoft.com/office/drawing/2014/main" id="{587DB4D1-71F1-4204-9DB0-8528513131DB}"/>
            </a:ext>
          </a:extLst>
        </xdr:cNvPr>
        <xdr:cNvSpPr txBox="1"/>
      </xdr:nvSpPr>
      <xdr:spPr>
        <a:xfrm>
          <a:off x="3581400" y="1280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1071" name="ZoneTexte 1070">
          <a:extLst>
            <a:ext uri="{FF2B5EF4-FFF2-40B4-BE49-F238E27FC236}">
              <a16:creationId xmlns:a16="http://schemas.microsoft.com/office/drawing/2014/main" id="{C10C41DE-040A-4743-B2A0-74BD25AC1DF9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8</xdr:row>
      <xdr:rowOff>0</xdr:rowOff>
    </xdr:from>
    <xdr:ext cx="184731" cy="264560"/>
    <xdr:sp macro="" textlink="">
      <xdr:nvSpPr>
        <xdr:cNvPr id="1072" name="ZoneTexte 1071">
          <a:extLst>
            <a:ext uri="{FF2B5EF4-FFF2-40B4-BE49-F238E27FC236}">
              <a16:creationId xmlns:a16="http://schemas.microsoft.com/office/drawing/2014/main" id="{DC0D615A-41C5-426B-8A2E-CCC70DE9CD04}"/>
            </a:ext>
          </a:extLst>
        </xdr:cNvPr>
        <xdr:cNvSpPr txBox="1"/>
      </xdr:nvSpPr>
      <xdr:spPr>
        <a:xfrm>
          <a:off x="3581400" y="1463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73" name="ZoneTexte 1072">
          <a:extLst>
            <a:ext uri="{FF2B5EF4-FFF2-40B4-BE49-F238E27FC236}">
              <a16:creationId xmlns:a16="http://schemas.microsoft.com/office/drawing/2014/main" id="{EC507D58-DB27-4744-84EB-BCEEE7EF0ED2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74" name="ZoneTexte 1073">
          <a:extLst>
            <a:ext uri="{FF2B5EF4-FFF2-40B4-BE49-F238E27FC236}">
              <a16:creationId xmlns:a16="http://schemas.microsoft.com/office/drawing/2014/main" id="{C4289D51-340F-481A-8104-844BADBD5CD9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75" name="ZoneTexte 1074">
          <a:extLst>
            <a:ext uri="{FF2B5EF4-FFF2-40B4-BE49-F238E27FC236}">
              <a16:creationId xmlns:a16="http://schemas.microsoft.com/office/drawing/2014/main" id="{AB7625A4-10C2-4B60-B14C-576ED15A42E9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76" name="ZoneTexte 1075">
          <a:extLst>
            <a:ext uri="{FF2B5EF4-FFF2-40B4-BE49-F238E27FC236}">
              <a16:creationId xmlns:a16="http://schemas.microsoft.com/office/drawing/2014/main" id="{F9F32FEE-81A6-4A54-A3FE-0B3F319FCD15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77" name="ZoneTexte 1076">
          <a:extLst>
            <a:ext uri="{FF2B5EF4-FFF2-40B4-BE49-F238E27FC236}">
              <a16:creationId xmlns:a16="http://schemas.microsoft.com/office/drawing/2014/main" id="{95F39942-0FC2-4559-A611-6D4FD5F89AA6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78" name="ZoneTexte 1077">
          <a:extLst>
            <a:ext uri="{FF2B5EF4-FFF2-40B4-BE49-F238E27FC236}">
              <a16:creationId xmlns:a16="http://schemas.microsoft.com/office/drawing/2014/main" id="{11812BCB-EDA8-4243-A0F2-F55E9EDEDF14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79" name="ZoneTexte 1078">
          <a:extLst>
            <a:ext uri="{FF2B5EF4-FFF2-40B4-BE49-F238E27FC236}">
              <a16:creationId xmlns:a16="http://schemas.microsoft.com/office/drawing/2014/main" id="{336886FF-1557-466B-82E8-4FC0017FE112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80" name="ZoneTexte 1079">
          <a:extLst>
            <a:ext uri="{FF2B5EF4-FFF2-40B4-BE49-F238E27FC236}">
              <a16:creationId xmlns:a16="http://schemas.microsoft.com/office/drawing/2014/main" id="{EB354787-1E51-42E6-8385-419664F1B77B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81" name="ZoneTexte 1080">
          <a:extLst>
            <a:ext uri="{FF2B5EF4-FFF2-40B4-BE49-F238E27FC236}">
              <a16:creationId xmlns:a16="http://schemas.microsoft.com/office/drawing/2014/main" id="{977A9363-16A5-4A33-BDF7-1DAF2576EA99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82" name="ZoneTexte 1081">
          <a:extLst>
            <a:ext uri="{FF2B5EF4-FFF2-40B4-BE49-F238E27FC236}">
              <a16:creationId xmlns:a16="http://schemas.microsoft.com/office/drawing/2014/main" id="{8E883250-D852-4E27-987B-B823E2E0CE63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83" name="ZoneTexte 1082">
          <a:extLst>
            <a:ext uri="{FF2B5EF4-FFF2-40B4-BE49-F238E27FC236}">
              <a16:creationId xmlns:a16="http://schemas.microsoft.com/office/drawing/2014/main" id="{12E141A2-BF7D-4FB6-8C61-28061076C3F5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922020</xdr:colOff>
      <xdr:row>21</xdr:row>
      <xdr:rowOff>0</xdr:rowOff>
    </xdr:from>
    <xdr:ext cx="184731" cy="264560"/>
    <xdr:sp macro="" textlink="">
      <xdr:nvSpPr>
        <xdr:cNvPr id="1084" name="ZoneTexte 1083">
          <a:extLst>
            <a:ext uri="{FF2B5EF4-FFF2-40B4-BE49-F238E27FC236}">
              <a16:creationId xmlns:a16="http://schemas.microsoft.com/office/drawing/2014/main" id="{41D8BBF0-BAB9-4D6E-8FD7-59EE81F7DC59}"/>
            </a:ext>
          </a:extLst>
        </xdr:cNvPr>
        <xdr:cNvSpPr txBox="1"/>
      </xdr:nvSpPr>
      <xdr:spPr>
        <a:xfrm>
          <a:off x="1167384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85" name="ZoneTexte 1084">
          <a:extLst>
            <a:ext uri="{FF2B5EF4-FFF2-40B4-BE49-F238E27FC236}">
              <a16:creationId xmlns:a16="http://schemas.microsoft.com/office/drawing/2014/main" id="{5B50BBDC-2386-4BD9-8FD0-180A7F6C5E7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86" name="ZoneTexte 1085">
          <a:extLst>
            <a:ext uri="{FF2B5EF4-FFF2-40B4-BE49-F238E27FC236}">
              <a16:creationId xmlns:a16="http://schemas.microsoft.com/office/drawing/2014/main" id="{C99D6F67-5DD7-4C35-ADDE-E3791A12F19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87" name="ZoneTexte 1086">
          <a:extLst>
            <a:ext uri="{FF2B5EF4-FFF2-40B4-BE49-F238E27FC236}">
              <a16:creationId xmlns:a16="http://schemas.microsoft.com/office/drawing/2014/main" id="{7C569AF4-B3F7-4919-BBC6-1FAFB4316F1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88" name="ZoneTexte 1087">
          <a:extLst>
            <a:ext uri="{FF2B5EF4-FFF2-40B4-BE49-F238E27FC236}">
              <a16:creationId xmlns:a16="http://schemas.microsoft.com/office/drawing/2014/main" id="{A612DA0C-3851-4097-B50E-E36DE79B915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89" name="ZoneTexte 1088">
          <a:extLst>
            <a:ext uri="{FF2B5EF4-FFF2-40B4-BE49-F238E27FC236}">
              <a16:creationId xmlns:a16="http://schemas.microsoft.com/office/drawing/2014/main" id="{A9EB0CD9-549D-44C8-9A67-D8A3C6493A3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0" name="ZoneTexte 1089">
          <a:extLst>
            <a:ext uri="{FF2B5EF4-FFF2-40B4-BE49-F238E27FC236}">
              <a16:creationId xmlns:a16="http://schemas.microsoft.com/office/drawing/2014/main" id="{94B90482-C9A3-410C-AE87-10D507C7FCA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1" name="ZoneTexte 1090">
          <a:extLst>
            <a:ext uri="{FF2B5EF4-FFF2-40B4-BE49-F238E27FC236}">
              <a16:creationId xmlns:a16="http://schemas.microsoft.com/office/drawing/2014/main" id="{BD4119B1-5DE0-4ABE-8DA2-940B87FA9EB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2" name="ZoneTexte 1091">
          <a:extLst>
            <a:ext uri="{FF2B5EF4-FFF2-40B4-BE49-F238E27FC236}">
              <a16:creationId xmlns:a16="http://schemas.microsoft.com/office/drawing/2014/main" id="{7E29C883-8016-41D6-BCA2-3B180944519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3" name="ZoneTexte 1092">
          <a:extLst>
            <a:ext uri="{FF2B5EF4-FFF2-40B4-BE49-F238E27FC236}">
              <a16:creationId xmlns:a16="http://schemas.microsoft.com/office/drawing/2014/main" id="{D0304806-EEC4-4E8B-81C8-797D5C3B160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4" name="ZoneTexte 1093">
          <a:extLst>
            <a:ext uri="{FF2B5EF4-FFF2-40B4-BE49-F238E27FC236}">
              <a16:creationId xmlns:a16="http://schemas.microsoft.com/office/drawing/2014/main" id="{FB81A338-5DD3-4A3F-8FBC-2D127B43674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5" name="ZoneTexte 1094">
          <a:extLst>
            <a:ext uri="{FF2B5EF4-FFF2-40B4-BE49-F238E27FC236}">
              <a16:creationId xmlns:a16="http://schemas.microsoft.com/office/drawing/2014/main" id="{23FE6CAE-8DD2-4458-8C7D-23EECF0945B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6" name="ZoneTexte 1095">
          <a:extLst>
            <a:ext uri="{FF2B5EF4-FFF2-40B4-BE49-F238E27FC236}">
              <a16:creationId xmlns:a16="http://schemas.microsoft.com/office/drawing/2014/main" id="{7FCA0253-A9EE-4652-9B45-C1F5E257A1E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7" name="ZoneTexte 1096">
          <a:extLst>
            <a:ext uri="{FF2B5EF4-FFF2-40B4-BE49-F238E27FC236}">
              <a16:creationId xmlns:a16="http://schemas.microsoft.com/office/drawing/2014/main" id="{00E2D5CD-8011-4FDE-A72F-BEFF11E2008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8" name="ZoneTexte 1097">
          <a:extLst>
            <a:ext uri="{FF2B5EF4-FFF2-40B4-BE49-F238E27FC236}">
              <a16:creationId xmlns:a16="http://schemas.microsoft.com/office/drawing/2014/main" id="{DCD1197B-8BC0-45DC-B1FF-A35F9BAB19D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099" name="ZoneTexte 1098">
          <a:extLst>
            <a:ext uri="{FF2B5EF4-FFF2-40B4-BE49-F238E27FC236}">
              <a16:creationId xmlns:a16="http://schemas.microsoft.com/office/drawing/2014/main" id="{B13F9C27-B20C-42E9-AC01-01337DD3A40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0" name="ZoneTexte 1099">
          <a:extLst>
            <a:ext uri="{FF2B5EF4-FFF2-40B4-BE49-F238E27FC236}">
              <a16:creationId xmlns:a16="http://schemas.microsoft.com/office/drawing/2014/main" id="{0FFB5A70-19D5-4E38-8D78-9427ED0C18D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1" name="ZoneTexte 1100">
          <a:extLst>
            <a:ext uri="{FF2B5EF4-FFF2-40B4-BE49-F238E27FC236}">
              <a16:creationId xmlns:a16="http://schemas.microsoft.com/office/drawing/2014/main" id="{E8750333-9B06-4755-BD1F-B0819198073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2" name="ZoneTexte 1101">
          <a:extLst>
            <a:ext uri="{FF2B5EF4-FFF2-40B4-BE49-F238E27FC236}">
              <a16:creationId xmlns:a16="http://schemas.microsoft.com/office/drawing/2014/main" id="{323AC921-E38C-4EC5-B34B-85053346CBD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3" name="ZoneTexte 1102">
          <a:extLst>
            <a:ext uri="{FF2B5EF4-FFF2-40B4-BE49-F238E27FC236}">
              <a16:creationId xmlns:a16="http://schemas.microsoft.com/office/drawing/2014/main" id="{1EFCC73C-E980-496D-AF4B-F6603845445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4" name="ZoneTexte 1103">
          <a:extLst>
            <a:ext uri="{FF2B5EF4-FFF2-40B4-BE49-F238E27FC236}">
              <a16:creationId xmlns:a16="http://schemas.microsoft.com/office/drawing/2014/main" id="{CD743C2A-8FFE-408B-9849-1DF3ECEFE41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5" name="ZoneTexte 1104">
          <a:extLst>
            <a:ext uri="{FF2B5EF4-FFF2-40B4-BE49-F238E27FC236}">
              <a16:creationId xmlns:a16="http://schemas.microsoft.com/office/drawing/2014/main" id="{3B7CB886-8D58-4801-B486-46209A8959D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6" name="ZoneTexte 1105">
          <a:extLst>
            <a:ext uri="{FF2B5EF4-FFF2-40B4-BE49-F238E27FC236}">
              <a16:creationId xmlns:a16="http://schemas.microsoft.com/office/drawing/2014/main" id="{778EAAAD-B588-4C06-922A-99F7F56D02A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7" name="ZoneTexte 1106">
          <a:extLst>
            <a:ext uri="{FF2B5EF4-FFF2-40B4-BE49-F238E27FC236}">
              <a16:creationId xmlns:a16="http://schemas.microsoft.com/office/drawing/2014/main" id="{BF2BEC8E-ABFB-4A26-B192-BEA5C6A386C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8" name="ZoneTexte 1107">
          <a:extLst>
            <a:ext uri="{FF2B5EF4-FFF2-40B4-BE49-F238E27FC236}">
              <a16:creationId xmlns:a16="http://schemas.microsoft.com/office/drawing/2014/main" id="{C24FEC2D-8E11-4764-92A3-1DAAEDAF563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09" name="ZoneTexte 1108">
          <a:extLst>
            <a:ext uri="{FF2B5EF4-FFF2-40B4-BE49-F238E27FC236}">
              <a16:creationId xmlns:a16="http://schemas.microsoft.com/office/drawing/2014/main" id="{9BBD4F0D-6BB3-425C-B59F-84002EB529C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0" name="ZoneTexte 1109">
          <a:extLst>
            <a:ext uri="{FF2B5EF4-FFF2-40B4-BE49-F238E27FC236}">
              <a16:creationId xmlns:a16="http://schemas.microsoft.com/office/drawing/2014/main" id="{65FE396E-92BF-4C44-9FD7-D898374B82D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1" name="ZoneTexte 1110">
          <a:extLst>
            <a:ext uri="{FF2B5EF4-FFF2-40B4-BE49-F238E27FC236}">
              <a16:creationId xmlns:a16="http://schemas.microsoft.com/office/drawing/2014/main" id="{2436B85F-E82E-4F49-BA8B-0C24DB1A2B2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2" name="ZoneTexte 1111">
          <a:extLst>
            <a:ext uri="{FF2B5EF4-FFF2-40B4-BE49-F238E27FC236}">
              <a16:creationId xmlns:a16="http://schemas.microsoft.com/office/drawing/2014/main" id="{F5521A80-7BB5-44E6-B19F-86CC734F2A9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3" name="ZoneTexte 1112">
          <a:extLst>
            <a:ext uri="{FF2B5EF4-FFF2-40B4-BE49-F238E27FC236}">
              <a16:creationId xmlns:a16="http://schemas.microsoft.com/office/drawing/2014/main" id="{438C7774-9878-4DC7-A12B-6EF939C8AE1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4" name="ZoneTexte 1113">
          <a:extLst>
            <a:ext uri="{FF2B5EF4-FFF2-40B4-BE49-F238E27FC236}">
              <a16:creationId xmlns:a16="http://schemas.microsoft.com/office/drawing/2014/main" id="{08B638B8-332E-4A9D-A339-B7A88FB14F5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5" name="ZoneTexte 1114">
          <a:extLst>
            <a:ext uri="{FF2B5EF4-FFF2-40B4-BE49-F238E27FC236}">
              <a16:creationId xmlns:a16="http://schemas.microsoft.com/office/drawing/2014/main" id="{34B3121E-1779-4C50-A1C1-2F1440F07B1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6" name="ZoneTexte 1115">
          <a:extLst>
            <a:ext uri="{FF2B5EF4-FFF2-40B4-BE49-F238E27FC236}">
              <a16:creationId xmlns:a16="http://schemas.microsoft.com/office/drawing/2014/main" id="{D057F9E9-24D9-4288-BF12-A6605047D03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7" name="ZoneTexte 1116">
          <a:extLst>
            <a:ext uri="{FF2B5EF4-FFF2-40B4-BE49-F238E27FC236}">
              <a16:creationId xmlns:a16="http://schemas.microsoft.com/office/drawing/2014/main" id="{4160AEF2-4450-49C6-91C3-0EEB6EB9932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8" name="ZoneTexte 1117">
          <a:extLst>
            <a:ext uri="{FF2B5EF4-FFF2-40B4-BE49-F238E27FC236}">
              <a16:creationId xmlns:a16="http://schemas.microsoft.com/office/drawing/2014/main" id="{D237458E-17F6-479F-85E3-27E7430D5A2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19" name="ZoneTexte 1118">
          <a:extLst>
            <a:ext uri="{FF2B5EF4-FFF2-40B4-BE49-F238E27FC236}">
              <a16:creationId xmlns:a16="http://schemas.microsoft.com/office/drawing/2014/main" id="{DC71ADB5-ED06-4764-84D4-7B65F38DBEC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0" name="ZoneTexte 1119">
          <a:extLst>
            <a:ext uri="{FF2B5EF4-FFF2-40B4-BE49-F238E27FC236}">
              <a16:creationId xmlns:a16="http://schemas.microsoft.com/office/drawing/2014/main" id="{D040185D-2B7E-4B18-9E07-475514C81C5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1" name="ZoneTexte 1120">
          <a:extLst>
            <a:ext uri="{FF2B5EF4-FFF2-40B4-BE49-F238E27FC236}">
              <a16:creationId xmlns:a16="http://schemas.microsoft.com/office/drawing/2014/main" id="{149FCA2F-4636-4D54-B684-1390078EFA5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2" name="ZoneTexte 1121">
          <a:extLst>
            <a:ext uri="{FF2B5EF4-FFF2-40B4-BE49-F238E27FC236}">
              <a16:creationId xmlns:a16="http://schemas.microsoft.com/office/drawing/2014/main" id="{70495995-3782-404F-A693-506C7C1095F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3" name="ZoneTexte 1122">
          <a:extLst>
            <a:ext uri="{FF2B5EF4-FFF2-40B4-BE49-F238E27FC236}">
              <a16:creationId xmlns:a16="http://schemas.microsoft.com/office/drawing/2014/main" id="{3C94E522-4FE3-439D-8782-D71F4E0C642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4" name="ZoneTexte 1123">
          <a:extLst>
            <a:ext uri="{FF2B5EF4-FFF2-40B4-BE49-F238E27FC236}">
              <a16:creationId xmlns:a16="http://schemas.microsoft.com/office/drawing/2014/main" id="{01DA7B8C-3FFB-44F4-B72C-32AB282DF0D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5" name="ZoneTexte 1124">
          <a:extLst>
            <a:ext uri="{FF2B5EF4-FFF2-40B4-BE49-F238E27FC236}">
              <a16:creationId xmlns:a16="http://schemas.microsoft.com/office/drawing/2014/main" id="{B28DFC3B-7D1C-498E-A347-158A8CD7AE4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6" name="ZoneTexte 1125">
          <a:extLst>
            <a:ext uri="{FF2B5EF4-FFF2-40B4-BE49-F238E27FC236}">
              <a16:creationId xmlns:a16="http://schemas.microsoft.com/office/drawing/2014/main" id="{F1969783-2945-4C8F-9505-EC6BA0D4BA5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7" name="ZoneTexte 1126">
          <a:extLst>
            <a:ext uri="{FF2B5EF4-FFF2-40B4-BE49-F238E27FC236}">
              <a16:creationId xmlns:a16="http://schemas.microsoft.com/office/drawing/2014/main" id="{1915389E-6DFA-469D-ABB5-A4E6E1319F9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8" name="ZoneTexte 1127">
          <a:extLst>
            <a:ext uri="{FF2B5EF4-FFF2-40B4-BE49-F238E27FC236}">
              <a16:creationId xmlns:a16="http://schemas.microsoft.com/office/drawing/2014/main" id="{A171BAF4-18FF-43F5-8AA4-6C943D462B7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29" name="ZoneTexte 1128">
          <a:extLst>
            <a:ext uri="{FF2B5EF4-FFF2-40B4-BE49-F238E27FC236}">
              <a16:creationId xmlns:a16="http://schemas.microsoft.com/office/drawing/2014/main" id="{780CE4E1-4469-4E05-A22E-790E754D6C1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0" name="ZoneTexte 1129">
          <a:extLst>
            <a:ext uri="{FF2B5EF4-FFF2-40B4-BE49-F238E27FC236}">
              <a16:creationId xmlns:a16="http://schemas.microsoft.com/office/drawing/2014/main" id="{3C64EAD4-9899-4845-8E35-F758C7DA4AF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1" name="ZoneTexte 1130">
          <a:extLst>
            <a:ext uri="{FF2B5EF4-FFF2-40B4-BE49-F238E27FC236}">
              <a16:creationId xmlns:a16="http://schemas.microsoft.com/office/drawing/2014/main" id="{11C9AD8B-A781-4D85-A72E-70563471EB5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2" name="ZoneTexte 1131">
          <a:extLst>
            <a:ext uri="{FF2B5EF4-FFF2-40B4-BE49-F238E27FC236}">
              <a16:creationId xmlns:a16="http://schemas.microsoft.com/office/drawing/2014/main" id="{14E32B26-DE39-47BC-8C90-6A92D33E59E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3" name="ZoneTexte 1132">
          <a:extLst>
            <a:ext uri="{FF2B5EF4-FFF2-40B4-BE49-F238E27FC236}">
              <a16:creationId xmlns:a16="http://schemas.microsoft.com/office/drawing/2014/main" id="{ED14E585-309E-4449-995B-481E9E80988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4" name="ZoneTexte 1133">
          <a:extLst>
            <a:ext uri="{FF2B5EF4-FFF2-40B4-BE49-F238E27FC236}">
              <a16:creationId xmlns:a16="http://schemas.microsoft.com/office/drawing/2014/main" id="{050A140D-9C5C-4536-817E-433F3E34BB9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5" name="ZoneTexte 1134">
          <a:extLst>
            <a:ext uri="{FF2B5EF4-FFF2-40B4-BE49-F238E27FC236}">
              <a16:creationId xmlns:a16="http://schemas.microsoft.com/office/drawing/2014/main" id="{3BD62120-A3F0-4DE3-9A54-28C4A3C5C10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6" name="ZoneTexte 1135">
          <a:extLst>
            <a:ext uri="{FF2B5EF4-FFF2-40B4-BE49-F238E27FC236}">
              <a16:creationId xmlns:a16="http://schemas.microsoft.com/office/drawing/2014/main" id="{77DCE52B-F193-4FA5-A556-2BF11FBDFEF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7" name="ZoneTexte 1136">
          <a:extLst>
            <a:ext uri="{FF2B5EF4-FFF2-40B4-BE49-F238E27FC236}">
              <a16:creationId xmlns:a16="http://schemas.microsoft.com/office/drawing/2014/main" id="{2DE1A792-6546-4D11-8C5C-09EBA0D7471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8" name="ZoneTexte 1137">
          <a:extLst>
            <a:ext uri="{FF2B5EF4-FFF2-40B4-BE49-F238E27FC236}">
              <a16:creationId xmlns:a16="http://schemas.microsoft.com/office/drawing/2014/main" id="{C4B7FAC4-E4ED-47B0-92A8-23F47688372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39" name="ZoneTexte 1138">
          <a:extLst>
            <a:ext uri="{FF2B5EF4-FFF2-40B4-BE49-F238E27FC236}">
              <a16:creationId xmlns:a16="http://schemas.microsoft.com/office/drawing/2014/main" id="{E67A65B5-BE22-4F0E-AF28-808652DA985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0" name="ZoneTexte 1139">
          <a:extLst>
            <a:ext uri="{FF2B5EF4-FFF2-40B4-BE49-F238E27FC236}">
              <a16:creationId xmlns:a16="http://schemas.microsoft.com/office/drawing/2014/main" id="{15C8C70F-CB94-4D7D-AC7C-74602329EAF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1" name="ZoneTexte 1140">
          <a:extLst>
            <a:ext uri="{FF2B5EF4-FFF2-40B4-BE49-F238E27FC236}">
              <a16:creationId xmlns:a16="http://schemas.microsoft.com/office/drawing/2014/main" id="{016168DC-F89E-49CE-8E13-EF02795B439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2" name="ZoneTexte 1141">
          <a:extLst>
            <a:ext uri="{FF2B5EF4-FFF2-40B4-BE49-F238E27FC236}">
              <a16:creationId xmlns:a16="http://schemas.microsoft.com/office/drawing/2014/main" id="{D20998A5-94C4-47A0-97E0-301FF39B3B3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3" name="ZoneTexte 1142">
          <a:extLst>
            <a:ext uri="{FF2B5EF4-FFF2-40B4-BE49-F238E27FC236}">
              <a16:creationId xmlns:a16="http://schemas.microsoft.com/office/drawing/2014/main" id="{BBB229B3-B722-49A9-A67B-6790D34C8B8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4" name="ZoneTexte 1143">
          <a:extLst>
            <a:ext uri="{FF2B5EF4-FFF2-40B4-BE49-F238E27FC236}">
              <a16:creationId xmlns:a16="http://schemas.microsoft.com/office/drawing/2014/main" id="{BC4ADD57-78DB-434A-B4DC-9D592FE9400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5" name="ZoneTexte 1144">
          <a:extLst>
            <a:ext uri="{FF2B5EF4-FFF2-40B4-BE49-F238E27FC236}">
              <a16:creationId xmlns:a16="http://schemas.microsoft.com/office/drawing/2014/main" id="{BB0A9151-2CDE-4D1D-8353-637F47A9D0B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6" name="ZoneTexte 1145">
          <a:extLst>
            <a:ext uri="{FF2B5EF4-FFF2-40B4-BE49-F238E27FC236}">
              <a16:creationId xmlns:a16="http://schemas.microsoft.com/office/drawing/2014/main" id="{F5B19888-0254-4AED-9A67-CB47F2507A1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7" name="ZoneTexte 1146">
          <a:extLst>
            <a:ext uri="{FF2B5EF4-FFF2-40B4-BE49-F238E27FC236}">
              <a16:creationId xmlns:a16="http://schemas.microsoft.com/office/drawing/2014/main" id="{9712F599-E778-4E10-A828-4542C1B4E56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8" name="ZoneTexte 1147">
          <a:extLst>
            <a:ext uri="{FF2B5EF4-FFF2-40B4-BE49-F238E27FC236}">
              <a16:creationId xmlns:a16="http://schemas.microsoft.com/office/drawing/2014/main" id="{ED40E6CF-A556-4FAB-B172-5D3688408B5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49" name="ZoneTexte 1148">
          <a:extLst>
            <a:ext uri="{FF2B5EF4-FFF2-40B4-BE49-F238E27FC236}">
              <a16:creationId xmlns:a16="http://schemas.microsoft.com/office/drawing/2014/main" id="{1B174F1A-9D65-4345-BDBF-C368F7A41EB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0" name="ZoneTexte 1149">
          <a:extLst>
            <a:ext uri="{FF2B5EF4-FFF2-40B4-BE49-F238E27FC236}">
              <a16:creationId xmlns:a16="http://schemas.microsoft.com/office/drawing/2014/main" id="{E5AC3408-8605-4B30-8D5F-6C5591859D2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1" name="ZoneTexte 1150">
          <a:extLst>
            <a:ext uri="{FF2B5EF4-FFF2-40B4-BE49-F238E27FC236}">
              <a16:creationId xmlns:a16="http://schemas.microsoft.com/office/drawing/2014/main" id="{B5907797-86D2-40CF-A1F7-84B4DCD5F75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2" name="ZoneTexte 1151">
          <a:extLst>
            <a:ext uri="{FF2B5EF4-FFF2-40B4-BE49-F238E27FC236}">
              <a16:creationId xmlns:a16="http://schemas.microsoft.com/office/drawing/2014/main" id="{F9472B0E-E76C-43EE-A82C-4E0DE0548D0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3" name="ZoneTexte 1152">
          <a:extLst>
            <a:ext uri="{FF2B5EF4-FFF2-40B4-BE49-F238E27FC236}">
              <a16:creationId xmlns:a16="http://schemas.microsoft.com/office/drawing/2014/main" id="{5D513798-CFF2-4867-95B0-774157C795F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4" name="ZoneTexte 1153">
          <a:extLst>
            <a:ext uri="{FF2B5EF4-FFF2-40B4-BE49-F238E27FC236}">
              <a16:creationId xmlns:a16="http://schemas.microsoft.com/office/drawing/2014/main" id="{EDF5F22C-9440-42C1-85A9-68FFAFA5F11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5" name="ZoneTexte 1154">
          <a:extLst>
            <a:ext uri="{FF2B5EF4-FFF2-40B4-BE49-F238E27FC236}">
              <a16:creationId xmlns:a16="http://schemas.microsoft.com/office/drawing/2014/main" id="{57D7EEA5-3078-47D6-B491-73DF0EA8E72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6" name="ZoneTexte 1155">
          <a:extLst>
            <a:ext uri="{FF2B5EF4-FFF2-40B4-BE49-F238E27FC236}">
              <a16:creationId xmlns:a16="http://schemas.microsoft.com/office/drawing/2014/main" id="{E8E6071E-6C78-4D17-9E84-D3D779A2CEF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7" name="ZoneTexte 1156">
          <a:extLst>
            <a:ext uri="{FF2B5EF4-FFF2-40B4-BE49-F238E27FC236}">
              <a16:creationId xmlns:a16="http://schemas.microsoft.com/office/drawing/2014/main" id="{26BDE79E-4E1F-4D46-A128-EE5FE6AC6C5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8" name="ZoneTexte 1157">
          <a:extLst>
            <a:ext uri="{FF2B5EF4-FFF2-40B4-BE49-F238E27FC236}">
              <a16:creationId xmlns:a16="http://schemas.microsoft.com/office/drawing/2014/main" id="{F8703BAE-CAEE-4048-8E9C-A035BDDFC1F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59" name="ZoneTexte 1158">
          <a:extLst>
            <a:ext uri="{FF2B5EF4-FFF2-40B4-BE49-F238E27FC236}">
              <a16:creationId xmlns:a16="http://schemas.microsoft.com/office/drawing/2014/main" id="{687A9B32-BAD3-43EB-96A2-7545E1F9B1E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0" name="ZoneTexte 1159">
          <a:extLst>
            <a:ext uri="{FF2B5EF4-FFF2-40B4-BE49-F238E27FC236}">
              <a16:creationId xmlns:a16="http://schemas.microsoft.com/office/drawing/2014/main" id="{777C5D46-BFCD-48F3-A1FA-9270F4BE351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1" name="ZoneTexte 1160">
          <a:extLst>
            <a:ext uri="{FF2B5EF4-FFF2-40B4-BE49-F238E27FC236}">
              <a16:creationId xmlns:a16="http://schemas.microsoft.com/office/drawing/2014/main" id="{C3367DE5-E9CC-4579-9B73-06D44DC0B38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2" name="ZoneTexte 1161">
          <a:extLst>
            <a:ext uri="{FF2B5EF4-FFF2-40B4-BE49-F238E27FC236}">
              <a16:creationId xmlns:a16="http://schemas.microsoft.com/office/drawing/2014/main" id="{D0AC376B-96E5-4673-A68E-4F628DB8455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3" name="ZoneTexte 1162">
          <a:extLst>
            <a:ext uri="{FF2B5EF4-FFF2-40B4-BE49-F238E27FC236}">
              <a16:creationId xmlns:a16="http://schemas.microsoft.com/office/drawing/2014/main" id="{34DA25DC-10F0-449B-83B1-DA4679520BA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4" name="ZoneTexte 1163">
          <a:extLst>
            <a:ext uri="{FF2B5EF4-FFF2-40B4-BE49-F238E27FC236}">
              <a16:creationId xmlns:a16="http://schemas.microsoft.com/office/drawing/2014/main" id="{63B073D9-A4AA-406A-95E8-4D90FAAE73A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5" name="ZoneTexte 1164">
          <a:extLst>
            <a:ext uri="{FF2B5EF4-FFF2-40B4-BE49-F238E27FC236}">
              <a16:creationId xmlns:a16="http://schemas.microsoft.com/office/drawing/2014/main" id="{A0154F3B-CF47-46DD-A79F-7DE04769607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6" name="ZoneTexte 1165">
          <a:extLst>
            <a:ext uri="{FF2B5EF4-FFF2-40B4-BE49-F238E27FC236}">
              <a16:creationId xmlns:a16="http://schemas.microsoft.com/office/drawing/2014/main" id="{1B291B6A-A0F3-45C2-A1D8-460BD593CBC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7" name="ZoneTexte 1166">
          <a:extLst>
            <a:ext uri="{FF2B5EF4-FFF2-40B4-BE49-F238E27FC236}">
              <a16:creationId xmlns:a16="http://schemas.microsoft.com/office/drawing/2014/main" id="{B0086D84-D58A-4B1A-9B8A-26E8E6DAD23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8" name="ZoneTexte 1167">
          <a:extLst>
            <a:ext uri="{FF2B5EF4-FFF2-40B4-BE49-F238E27FC236}">
              <a16:creationId xmlns:a16="http://schemas.microsoft.com/office/drawing/2014/main" id="{2BEC703F-AD9C-4403-9738-EFFAF9601A4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69" name="ZoneTexte 1168">
          <a:extLst>
            <a:ext uri="{FF2B5EF4-FFF2-40B4-BE49-F238E27FC236}">
              <a16:creationId xmlns:a16="http://schemas.microsoft.com/office/drawing/2014/main" id="{2CD59B7E-BC30-4AEF-B4BC-288630FF3BF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0" name="ZoneTexte 1169">
          <a:extLst>
            <a:ext uri="{FF2B5EF4-FFF2-40B4-BE49-F238E27FC236}">
              <a16:creationId xmlns:a16="http://schemas.microsoft.com/office/drawing/2014/main" id="{B5D09C26-09F6-40A2-9913-302B161DA75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1" name="ZoneTexte 1170">
          <a:extLst>
            <a:ext uri="{FF2B5EF4-FFF2-40B4-BE49-F238E27FC236}">
              <a16:creationId xmlns:a16="http://schemas.microsoft.com/office/drawing/2014/main" id="{E823C90C-4AC4-4705-B4D4-50107C2FE23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2" name="ZoneTexte 1171">
          <a:extLst>
            <a:ext uri="{FF2B5EF4-FFF2-40B4-BE49-F238E27FC236}">
              <a16:creationId xmlns:a16="http://schemas.microsoft.com/office/drawing/2014/main" id="{07F75AC1-D09A-47AC-9251-6B9783E7E07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3" name="ZoneTexte 1172">
          <a:extLst>
            <a:ext uri="{FF2B5EF4-FFF2-40B4-BE49-F238E27FC236}">
              <a16:creationId xmlns:a16="http://schemas.microsoft.com/office/drawing/2014/main" id="{DD181789-40F3-422B-822F-53FDC6CF609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4" name="ZoneTexte 1173">
          <a:extLst>
            <a:ext uri="{FF2B5EF4-FFF2-40B4-BE49-F238E27FC236}">
              <a16:creationId xmlns:a16="http://schemas.microsoft.com/office/drawing/2014/main" id="{68C74594-6F5A-4AF2-B018-8D805514854F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5" name="ZoneTexte 1174">
          <a:extLst>
            <a:ext uri="{FF2B5EF4-FFF2-40B4-BE49-F238E27FC236}">
              <a16:creationId xmlns:a16="http://schemas.microsoft.com/office/drawing/2014/main" id="{63CD0EF5-31D6-47D5-A1B7-BA00B997EB0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6" name="ZoneTexte 1175">
          <a:extLst>
            <a:ext uri="{FF2B5EF4-FFF2-40B4-BE49-F238E27FC236}">
              <a16:creationId xmlns:a16="http://schemas.microsoft.com/office/drawing/2014/main" id="{79E2C956-4A87-469C-B944-F52B846BB1E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7" name="ZoneTexte 1176">
          <a:extLst>
            <a:ext uri="{FF2B5EF4-FFF2-40B4-BE49-F238E27FC236}">
              <a16:creationId xmlns:a16="http://schemas.microsoft.com/office/drawing/2014/main" id="{490D6014-1436-4553-B4B0-2BBFAD8F9C0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8" name="ZoneTexte 1177">
          <a:extLst>
            <a:ext uri="{FF2B5EF4-FFF2-40B4-BE49-F238E27FC236}">
              <a16:creationId xmlns:a16="http://schemas.microsoft.com/office/drawing/2014/main" id="{0BFADA9B-B2FA-4882-AEA6-A6CEBFFE022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79" name="ZoneTexte 1178">
          <a:extLst>
            <a:ext uri="{FF2B5EF4-FFF2-40B4-BE49-F238E27FC236}">
              <a16:creationId xmlns:a16="http://schemas.microsoft.com/office/drawing/2014/main" id="{4488E132-C174-4415-A3B6-1E895E04D8B7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0" name="ZoneTexte 1179">
          <a:extLst>
            <a:ext uri="{FF2B5EF4-FFF2-40B4-BE49-F238E27FC236}">
              <a16:creationId xmlns:a16="http://schemas.microsoft.com/office/drawing/2014/main" id="{1F039D9E-EAB9-4192-97C4-3EA8F9597F6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1" name="ZoneTexte 1180">
          <a:extLst>
            <a:ext uri="{FF2B5EF4-FFF2-40B4-BE49-F238E27FC236}">
              <a16:creationId xmlns:a16="http://schemas.microsoft.com/office/drawing/2014/main" id="{E407E9CB-0422-4F4A-AA6F-742931F41D5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2" name="ZoneTexte 1181">
          <a:extLst>
            <a:ext uri="{FF2B5EF4-FFF2-40B4-BE49-F238E27FC236}">
              <a16:creationId xmlns:a16="http://schemas.microsoft.com/office/drawing/2014/main" id="{DD3BB899-24E6-42AE-8314-4DF7217AFCC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3" name="ZoneTexte 1182">
          <a:extLst>
            <a:ext uri="{FF2B5EF4-FFF2-40B4-BE49-F238E27FC236}">
              <a16:creationId xmlns:a16="http://schemas.microsoft.com/office/drawing/2014/main" id="{61617D2D-DAC7-4579-A452-784E71C7C4E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4" name="ZoneTexte 1183">
          <a:extLst>
            <a:ext uri="{FF2B5EF4-FFF2-40B4-BE49-F238E27FC236}">
              <a16:creationId xmlns:a16="http://schemas.microsoft.com/office/drawing/2014/main" id="{7877AF15-E131-4435-9994-4A5D1F93ED3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5" name="ZoneTexte 1184">
          <a:extLst>
            <a:ext uri="{FF2B5EF4-FFF2-40B4-BE49-F238E27FC236}">
              <a16:creationId xmlns:a16="http://schemas.microsoft.com/office/drawing/2014/main" id="{D1C3365A-AB33-4E6D-BF0E-E3634C55667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6" name="ZoneTexte 1185">
          <a:extLst>
            <a:ext uri="{FF2B5EF4-FFF2-40B4-BE49-F238E27FC236}">
              <a16:creationId xmlns:a16="http://schemas.microsoft.com/office/drawing/2014/main" id="{9C15C3E5-FE90-48DD-8D9E-D362FB49AEE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7" name="ZoneTexte 1186">
          <a:extLst>
            <a:ext uri="{FF2B5EF4-FFF2-40B4-BE49-F238E27FC236}">
              <a16:creationId xmlns:a16="http://schemas.microsoft.com/office/drawing/2014/main" id="{8D117A80-551A-475C-A681-CA9659F1503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8" name="ZoneTexte 1187">
          <a:extLst>
            <a:ext uri="{FF2B5EF4-FFF2-40B4-BE49-F238E27FC236}">
              <a16:creationId xmlns:a16="http://schemas.microsoft.com/office/drawing/2014/main" id="{2D7E9D25-9C93-44FB-9C1D-8859C39F0ED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89" name="ZoneTexte 1188">
          <a:extLst>
            <a:ext uri="{FF2B5EF4-FFF2-40B4-BE49-F238E27FC236}">
              <a16:creationId xmlns:a16="http://schemas.microsoft.com/office/drawing/2014/main" id="{967AEA28-538E-421E-AF81-B47DF3BDA6DA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0" name="ZoneTexte 1189">
          <a:extLst>
            <a:ext uri="{FF2B5EF4-FFF2-40B4-BE49-F238E27FC236}">
              <a16:creationId xmlns:a16="http://schemas.microsoft.com/office/drawing/2014/main" id="{13CD6D4D-4D26-4F57-AC14-26F865F6A5F4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1" name="ZoneTexte 1190">
          <a:extLst>
            <a:ext uri="{FF2B5EF4-FFF2-40B4-BE49-F238E27FC236}">
              <a16:creationId xmlns:a16="http://schemas.microsoft.com/office/drawing/2014/main" id="{AC779E6F-72CB-4FDD-BD36-6CF1A540230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2" name="ZoneTexte 1191">
          <a:extLst>
            <a:ext uri="{FF2B5EF4-FFF2-40B4-BE49-F238E27FC236}">
              <a16:creationId xmlns:a16="http://schemas.microsoft.com/office/drawing/2014/main" id="{4F03FE81-A3A2-4B4E-A43A-4A3615B7645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3" name="ZoneTexte 1192">
          <a:extLst>
            <a:ext uri="{FF2B5EF4-FFF2-40B4-BE49-F238E27FC236}">
              <a16:creationId xmlns:a16="http://schemas.microsoft.com/office/drawing/2014/main" id="{DA87D72D-C870-46DD-BFCE-845D351DB6D9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4" name="ZoneTexte 1193">
          <a:extLst>
            <a:ext uri="{FF2B5EF4-FFF2-40B4-BE49-F238E27FC236}">
              <a16:creationId xmlns:a16="http://schemas.microsoft.com/office/drawing/2014/main" id="{3A918237-F059-4287-9DA6-C23ED6E7337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5" name="ZoneTexte 1194">
          <a:extLst>
            <a:ext uri="{FF2B5EF4-FFF2-40B4-BE49-F238E27FC236}">
              <a16:creationId xmlns:a16="http://schemas.microsoft.com/office/drawing/2014/main" id="{1C823263-4B05-45B7-B5C0-9FF733AED1AC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6" name="ZoneTexte 1195">
          <a:extLst>
            <a:ext uri="{FF2B5EF4-FFF2-40B4-BE49-F238E27FC236}">
              <a16:creationId xmlns:a16="http://schemas.microsoft.com/office/drawing/2014/main" id="{2EF80035-C2CA-4AEE-A04B-BC2292A15B9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7" name="ZoneTexte 1196">
          <a:extLst>
            <a:ext uri="{FF2B5EF4-FFF2-40B4-BE49-F238E27FC236}">
              <a16:creationId xmlns:a16="http://schemas.microsoft.com/office/drawing/2014/main" id="{CCED5892-4D31-46DF-B700-511A1D1367E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8" name="ZoneTexte 1197">
          <a:extLst>
            <a:ext uri="{FF2B5EF4-FFF2-40B4-BE49-F238E27FC236}">
              <a16:creationId xmlns:a16="http://schemas.microsoft.com/office/drawing/2014/main" id="{F2CEB915-BB8C-4280-884D-8FB228A9567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199" name="ZoneTexte 1198">
          <a:extLst>
            <a:ext uri="{FF2B5EF4-FFF2-40B4-BE49-F238E27FC236}">
              <a16:creationId xmlns:a16="http://schemas.microsoft.com/office/drawing/2014/main" id="{DA991545-1FC4-4212-9C74-35F379851CF8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0" name="ZoneTexte 1199">
          <a:extLst>
            <a:ext uri="{FF2B5EF4-FFF2-40B4-BE49-F238E27FC236}">
              <a16:creationId xmlns:a16="http://schemas.microsoft.com/office/drawing/2014/main" id="{E2A6C26C-A93A-47B9-8CE2-0E4FC1FF6AA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1" name="ZoneTexte 1200">
          <a:extLst>
            <a:ext uri="{FF2B5EF4-FFF2-40B4-BE49-F238E27FC236}">
              <a16:creationId xmlns:a16="http://schemas.microsoft.com/office/drawing/2014/main" id="{F6757653-EBFC-4754-B2DF-A78C17DF26B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2" name="ZoneTexte 1201">
          <a:extLst>
            <a:ext uri="{FF2B5EF4-FFF2-40B4-BE49-F238E27FC236}">
              <a16:creationId xmlns:a16="http://schemas.microsoft.com/office/drawing/2014/main" id="{F8DBEDC8-4644-4870-8DB5-2B0E5074C43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3" name="ZoneTexte 1202">
          <a:extLst>
            <a:ext uri="{FF2B5EF4-FFF2-40B4-BE49-F238E27FC236}">
              <a16:creationId xmlns:a16="http://schemas.microsoft.com/office/drawing/2014/main" id="{DD96E2DE-F185-4DA6-9393-2C0583B98C5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4" name="ZoneTexte 1203">
          <a:extLst>
            <a:ext uri="{FF2B5EF4-FFF2-40B4-BE49-F238E27FC236}">
              <a16:creationId xmlns:a16="http://schemas.microsoft.com/office/drawing/2014/main" id="{FF906A58-E710-4F5D-BD49-532E4375DE6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5" name="ZoneTexte 1204">
          <a:extLst>
            <a:ext uri="{FF2B5EF4-FFF2-40B4-BE49-F238E27FC236}">
              <a16:creationId xmlns:a16="http://schemas.microsoft.com/office/drawing/2014/main" id="{BE5EA2D7-42D4-44B5-89E2-24392802809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6" name="ZoneTexte 1205">
          <a:extLst>
            <a:ext uri="{FF2B5EF4-FFF2-40B4-BE49-F238E27FC236}">
              <a16:creationId xmlns:a16="http://schemas.microsoft.com/office/drawing/2014/main" id="{A4A7525A-1A57-4B4C-9945-CB28CEAA7AD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7" name="ZoneTexte 1206">
          <a:extLst>
            <a:ext uri="{FF2B5EF4-FFF2-40B4-BE49-F238E27FC236}">
              <a16:creationId xmlns:a16="http://schemas.microsoft.com/office/drawing/2014/main" id="{378B085A-A66F-402B-A1EB-184C2D82B02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8" name="ZoneTexte 1207">
          <a:extLst>
            <a:ext uri="{FF2B5EF4-FFF2-40B4-BE49-F238E27FC236}">
              <a16:creationId xmlns:a16="http://schemas.microsoft.com/office/drawing/2014/main" id="{A4097061-4422-4E5C-90A2-F47FB38664F2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09" name="ZoneTexte 1208">
          <a:extLst>
            <a:ext uri="{FF2B5EF4-FFF2-40B4-BE49-F238E27FC236}">
              <a16:creationId xmlns:a16="http://schemas.microsoft.com/office/drawing/2014/main" id="{1FD3FB6A-99F3-45F5-A329-DE3A207F2335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0" name="ZoneTexte 1209">
          <a:extLst>
            <a:ext uri="{FF2B5EF4-FFF2-40B4-BE49-F238E27FC236}">
              <a16:creationId xmlns:a16="http://schemas.microsoft.com/office/drawing/2014/main" id="{0D5A0C7C-31C6-43F5-9280-39B0C2C26A0E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1" name="ZoneTexte 1210">
          <a:extLst>
            <a:ext uri="{FF2B5EF4-FFF2-40B4-BE49-F238E27FC236}">
              <a16:creationId xmlns:a16="http://schemas.microsoft.com/office/drawing/2014/main" id="{03688E0D-71E7-47B0-9EFD-DB5E6BAA9F10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2" name="ZoneTexte 1211">
          <a:extLst>
            <a:ext uri="{FF2B5EF4-FFF2-40B4-BE49-F238E27FC236}">
              <a16:creationId xmlns:a16="http://schemas.microsoft.com/office/drawing/2014/main" id="{8C5BCFAB-1F0C-4938-BD4F-EB6ECA08C62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3" name="ZoneTexte 1212">
          <a:extLst>
            <a:ext uri="{FF2B5EF4-FFF2-40B4-BE49-F238E27FC236}">
              <a16:creationId xmlns:a16="http://schemas.microsoft.com/office/drawing/2014/main" id="{FA748FC0-B621-4DBB-A1D2-655D8397EF3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4" name="ZoneTexte 1213">
          <a:extLst>
            <a:ext uri="{FF2B5EF4-FFF2-40B4-BE49-F238E27FC236}">
              <a16:creationId xmlns:a16="http://schemas.microsoft.com/office/drawing/2014/main" id="{ECAAFFF6-5CCD-414E-BE17-1BB23D783EA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5" name="ZoneTexte 1214">
          <a:extLst>
            <a:ext uri="{FF2B5EF4-FFF2-40B4-BE49-F238E27FC236}">
              <a16:creationId xmlns:a16="http://schemas.microsoft.com/office/drawing/2014/main" id="{541F03E9-4796-4349-A629-584EDE7D46D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6" name="ZoneTexte 1215">
          <a:extLst>
            <a:ext uri="{FF2B5EF4-FFF2-40B4-BE49-F238E27FC236}">
              <a16:creationId xmlns:a16="http://schemas.microsoft.com/office/drawing/2014/main" id="{79110E3C-F3B0-4369-9B61-3E8959C905D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7" name="ZoneTexte 1216">
          <a:extLst>
            <a:ext uri="{FF2B5EF4-FFF2-40B4-BE49-F238E27FC236}">
              <a16:creationId xmlns:a16="http://schemas.microsoft.com/office/drawing/2014/main" id="{D4A0A1DE-4C76-4EBD-8BB9-D0C867C4F6C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8" name="ZoneTexte 1217">
          <a:extLst>
            <a:ext uri="{FF2B5EF4-FFF2-40B4-BE49-F238E27FC236}">
              <a16:creationId xmlns:a16="http://schemas.microsoft.com/office/drawing/2014/main" id="{74AC37D7-06F1-4A7C-BE0F-2936565437C3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19" name="ZoneTexte 1218">
          <a:extLst>
            <a:ext uri="{FF2B5EF4-FFF2-40B4-BE49-F238E27FC236}">
              <a16:creationId xmlns:a16="http://schemas.microsoft.com/office/drawing/2014/main" id="{B0F92CE8-55DC-4AA5-9DD7-EC5FDBF70BD1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20" name="ZoneTexte 1219">
          <a:extLst>
            <a:ext uri="{FF2B5EF4-FFF2-40B4-BE49-F238E27FC236}">
              <a16:creationId xmlns:a16="http://schemas.microsoft.com/office/drawing/2014/main" id="{A093D2E1-BDEA-4649-A848-5960DD80DC2D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21" name="ZoneTexte 1220">
          <a:extLst>
            <a:ext uri="{FF2B5EF4-FFF2-40B4-BE49-F238E27FC236}">
              <a16:creationId xmlns:a16="http://schemas.microsoft.com/office/drawing/2014/main" id="{B3C5D016-666F-42AE-A912-324E21C116D6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21</xdr:row>
      <xdr:rowOff>0</xdr:rowOff>
    </xdr:from>
    <xdr:ext cx="184731" cy="264560"/>
    <xdr:sp macro="" textlink="">
      <xdr:nvSpPr>
        <xdr:cNvPr id="1222" name="ZoneTexte 1221">
          <a:extLst>
            <a:ext uri="{FF2B5EF4-FFF2-40B4-BE49-F238E27FC236}">
              <a16:creationId xmlns:a16="http://schemas.microsoft.com/office/drawing/2014/main" id="{B9DEEA1F-9E17-4AF3-9439-5361AEA8F94B}"/>
            </a:ext>
          </a:extLst>
        </xdr:cNvPr>
        <xdr:cNvSpPr txBox="1"/>
      </xdr:nvSpPr>
      <xdr:spPr>
        <a:xfrm>
          <a:off x="358140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922020</xdr:colOff>
      <xdr:row>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EF4D90D-00BA-4D44-8190-D9C42D2ED599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11988BA-6DC1-43A1-AAEA-E00A3D6AF23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99DD34F5-9D34-40AD-9F0E-4F59A3F83630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BD04E89-3ED0-455D-87A9-C0B851992B22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7FD25444-3477-4A1C-A243-6957B997037A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AC3B8BD4-89F5-43B4-989D-3A6438702B1E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5573B7B9-4F35-4CA6-BE8D-FE97A5A30C56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121F1D16-0B18-48F1-B036-571C05592F6D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3DA12138-594C-45C0-AED6-9D6A8FF23E8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B08349E7-9AF9-45A5-9EE8-7E5BD2BD3839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1A12C13C-E493-4C06-9A8C-FE42F75B63EA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1C63426A-C286-4B53-A45D-F32A49BBFD63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48B7F47D-2C7C-4F7F-BBD8-AB7DE4EBA746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19B3641A-229E-4765-BA81-FFBE40F44BA1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E8022E54-5588-4A60-B657-74D0A7BF1B9A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1BD4D62A-8948-4C15-AEF9-716D3189DCC5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5314272A-5FF1-4541-BA21-127AAB62650A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FC7B76FB-CE36-4064-B291-D82A548E5BA5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5FC1DC6E-DE5C-4D67-880A-001EF9D3F1F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214D1BC-39CC-44E2-AA21-9876DB79D53F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9A8D22E5-C160-4E67-90CF-9AF96D18DFB2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5C81CB3B-66E6-41AC-BC84-4B6B1D9AD2FC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A2AA2338-D58E-4063-ACCF-8FE194C8C5B2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D079CA7D-596A-40DB-8E14-160FDEDB127B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B615F7E0-5F6F-4921-B8D3-27E054094AE6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992B4E6F-92BA-4278-8F17-89A5A41BE35E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91BE20-E97F-4F3A-B99D-9DF5AEBFFA8D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0473939E-C163-47E2-A4DA-C7C58370C31D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81FDAAAF-D910-4CEF-8627-45FCFAF8B4D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911B0752-28BD-424C-9838-42FDF82461E1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2A85B7C-6521-40AA-BE5C-BF51BE39A649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1450FAE5-3A6C-4C32-B164-F9BC95817181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560517C8-38FC-4136-AB02-DD01AAA4A8AF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9080ACBA-0D0B-4BC3-9097-932D09FD0A2A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6A00AD37-F798-4A5B-BA7C-7605D9507A26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8C968BED-BCF4-4489-B6A0-383366CBF248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92DCA4E0-6213-4076-8603-1A799204E75E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F93029E0-0AD7-42A7-B51C-7BEDC1A2241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7AAAA56B-D5A4-4847-8D3D-B9520B8A099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9C6571BE-E4BF-4DAC-A9DC-2839894E00CA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70866C4C-7C78-497D-B9FC-06BA88AC879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CADF8EEF-24C3-4B7B-BDA4-94079148E508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CC9C2A7A-53DA-402A-B42A-5C322C20B04C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25EDB38-653F-47F3-8BC1-F20B9276A2F0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C3460096-DAC9-4D69-9F1E-F44DBA5E5F82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5107ECC0-5D60-4F36-901E-973634D73E8D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16751734-447C-4C0A-9079-C9338FCAF026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91C2C63-920F-4A61-966B-0220D4D7CEEB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1EF7F00A-C2A8-4479-BAA3-67F98B52C7C9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949C732F-0F63-4727-B31D-3E7984DF9B59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F133EFD9-7E20-44F5-8AE3-1806A235A991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3D7C28D2-D381-42BF-9039-FD14C73D3F32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E66B0FAB-4575-4C42-B400-B14F008F8502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2D6EF6B7-5F93-4FB5-AD63-F57DA7DDE9E0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54282212-CB3B-49E6-AB38-6E08F1E4F4C5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D91CEE4E-E8AD-496A-9486-643DDD3B7BC5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21B41EE0-BE07-4F0A-AFCB-C24EDD4548F7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75627232-0E1D-481B-AB51-BF3D80A415B8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6FB2A44B-2C81-4F6F-A716-1B490B96459A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E2CD31DD-943A-4044-B069-0AE014EFF71B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59CF0850-A73B-42E3-ADAD-2CDEE0630696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3BF18AD1-D0FA-4D19-90F3-BE96DC7D4162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CFF805F8-22F9-414D-98DD-91FD892E9DB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7493F6E1-8051-413B-B3B6-470CF8196C73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AFEAAB91-DB7C-4853-89CF-96718726F6A8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6716F38B-8D67-4476-B590-C0D055D57165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7B5C4F74-4268-4C7D-BB10-5A37D1431ED8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C8352524-96CC-4601-83CC-36BDA1B78D74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AFA652DA-ED3F-48F6-9D55-E0547C69040F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3280A847-707F-4822-B15A-1E301EBE3D90}"/>
            </a:ext>
          </a:extLst>
        </xdr:cNvPr>
        <xdr:cNvSpPr txBox="1"/>
      </xdr:nvSpPr>
      <xdr:spPr>
        <a:xfrm>
          <a:off x="104470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</xdr:row>
      <xdr:rowOff>0</xdr:rowOff>
    </xdr:from>
    <xdr:ext cx="184731" cy="264560"/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B0B190E5-8B79-46DB-9CD7-F606D939FC06}"/>
            </a:ext>
          </a:extLst>
        </xdr:cNvPr>
        <xdr:cNvSpPr txBox="1"/>
      </xdr:nvSpPr>
      <xdr:spPr>
        <a:xfrm>
          <a:off x="358140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6A3EEF50-8589-483D-B66E-DCC6C68297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159EF033-323C-4E1F-8837-0D1599C17A7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A219EC4C-D063-4EC5-BBC7-74A4E40EA7E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D5C677B9-30A0-4980-9ABC-BE56B11F5B1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775C6BE6-2229-4F09-83D5-BD2E23A7B88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3972F7C6-5943-427D-B2A0-6511719118A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CA825845-CCBC-43B6-94BF-A3A53917792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96D367EB-7B98-4F3B-9083-F16A79317DF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1194C7D1-9A2C-4395-AE66-10D39DD19C6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85069DD5-424E-4B3A-AA09-DC8BBBAC79E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112A3EBE-B259-41E1-89A9-A3DFEA845A9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A11344A5-C959-4139-A6D3-73792E4FA46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AB848C4B-F183-4024-BE53-AD34CA6855B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3D483A1E-3FA7-4B24-8BB2-A6DF2AA7DD2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D01FA6B4-0939-403A-93E7-310F5E7A601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D7377095-92BC-4FA2-8A5E-152791E32FB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0" name="ZoneTexte 99">
          <a:extLst>
            <a:ext uri="{FF2B5EF4-FFF2-40B4-BE49-F238E27FC236}">
              <a16:creationId xmlns:a16="http://schemas.microsoft.com/office/drawing/2014/main" id="{530E6514-FD87-4364-9E05-C76C22EFC0B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F6E61272-9E68-4256-8FDE-20DC6D7B2CE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2" name="ZoneTexte 101">
          <a:extLst>
            <a:ext uri="{FF2B5EF4-FFF2-40B4-BE49-F238E27FC236}">
              <a16:creationId xmlns:a16="http://schemas.microsoft.com/office/drawing/2014/main" id="{7EA1F0F3-1E50-4775-A004-3AB6AE72B9F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3" name="ZoneTexte 102">
          <a:extLst>
            <a:ext uri="{FF2B5EF4-FFF2-40B4-BE49-F238E27FC236}">
              <a16:creationId xmlns:a16="http://schemas.microsoft.com/office/drawing/2014/main" id="{B97E0B93-76FF-45D8-8EBD-C62C3D2E402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4" name="ZoneTexte 103">
          <a:extLst>
            <a:ext uri="{FF2B5EF4-FFF2-40B4-BE49-F238E27FC236}">
              <a16:creationId xmlns:a16="http://schemas.microsoft.com/office/drawing/2014/main" id="{609FBEF4-67B3-45DC-9D70-9C9AF92EE54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ED224D4C-252E-40F9-A145-6276352555B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D8FF0B05-F346-4139-A5BD-AD9C9E673E8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EED54E67-6739-44C9-830F-7DDD1BBC7FB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E947861E-1612-42EE-A212-967BBF9EB3E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2874612E-E3D0-458E-9A63-6752F0746B9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7D482E52-E646-4331-9895-2C15DF45F03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382963C9-15E6-447D-A6E0-C944C2ECEA5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C3A9866F-96DF-4EB9-88AF-F211CA62480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09FA1633-B52A-4332-BD7D-B7EC36C9FB8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C9AF3EA4-FDE3-493D-A005-D3B35EA04BC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5EA5BDB7-29C0-4FE5-89D7-0FA472FCB80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52523722-8A0A-4D2E-8826-F1A67B87B55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8937EB78-F034-4F59-A59E-EC2647C991C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D2282BEA-3C38-4BE6-A8E3-1374497B82D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19" name="ZoneTexte 118">
          <a:extLst>
            <a:ext uri="{FF2B5EF4-FFF2-40B4-BE49-F238E27FC236}">
              <a16:creationId xmlns:a16="http://schemas.microsoft.com/office/drawing/2014/main" id="{E7C37CB3-666F-4ED6-8EF0-2AA6349A215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5F261608-DDD8-4651-A569-BFCC0E5239D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4355B07E-DB5F-48D5-886B-ACE2A0EEE26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8B3265E9-C72E-4E99-8A59-5219F87CAA3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988D32C8-51D5-488F-9409-A78C657B4BF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A037E181-AF6E-49D8-A824-B5510DD66B9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C1A90FA6-81D0-45B8-9A5D-62CBE2DFE60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594F06B3-898E-48DE-96EB-DF9FA9C308E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E7A8CB24-8493-4784-B1E2-DAEFAF70DBC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EE968BEA-99FC-4777-B08F-1C63DEF218E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3176B86A-BB41-459E-8261-C40CF70FB65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DBAEE934-CA59-4561-B601-9A843BA741B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B4FEF253-AF04-43EB-B274-C863CEE2FAC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60BB62B6-65AC-4D2E-80F8-22869D86F0B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43C4EE77-0A47-4249-A5E9-56844D4CAEA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229F2971-E93C-422E-8C01-0E7E8F0CDA6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3E23ABF6-A8D2-4C1A-98BF-8E7089A8CBF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4227FA11-E3BE-4A75-95E0-432BD582AA8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5CBCA664-3B45-465F-889C-A26D59A7097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0A5956F4-1552-4C29-AD97-71C19013645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F866F100-5C6E-44D1-9F9C-EF149C02ADC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B94969B1-88C9-4CD3-BB1A-7B9EF5B820F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8364220C-9511-446C-B40D-D558F9D4AFA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2" name="ZoneTexte 141">
          <a:extLst>
            <a:ext uri="{FF2B5EF4-FFF2-40B4-BE49-F238E27FC236}">
              <a16:creationId xmlns:a16="http://schemas.microsoft.com/office/drawing/2014/main" id="{BCC9A8F9-0E63-4C09-8581-27F295AD0E4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3" name="ZoneTexte 142">
          <a:extLst>
            <a:ext uri="{FF2B5EF4-FFF2-40B4-BE49-F238E27FC236}">
              <a16:creationId xmlns:a16="http://schemas.microsoft.com/office/drawing/2014/main" id="{CB777089-00CA-485D-8F6F-6A12FECD988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4" name="ZoneTexte 143">
          <a:extLst>
            <a:ext uri="{FF2B5EF4-FFF2-40B4-BE49-F238E27FC236}">
              <a16:creationId xmlns:a16="http://schemas.microsoft.com/office/drawing/2014/main" id="{B33EDEA8-703C-4FB2-85AF-00B2228989E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5" name="ZoneTexte 144">
          <a:extLst>
            <a:ext uri="{FF2B5EF4-FFF2-40B4-BE49-F238E27FC236}">
              <a16:creationId xmlns:a16="http://schemas.microsoft.com/office/drawing/2014/main" id="{BEDE16AF-802C-4A48-B6E2-1DA43DE7176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DF81B59E-0D60-46FD-A527-2D786D543F0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B4E105D4-867D-49CC-8125-A5C73A1896F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8" name="ZoneTexte 147">
          <a:extLst>
            <a:ext uri="{FF2B5EF4-FFF2-40B4-BE49-F238E27FC236}">
              <a16:creationId xmlns:a16="http://schemas.microsoft.com/office/drawing/2014/main" id="{FBD0FA8A-01E8-4358-9917-BB8EADF2278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49" name="ZoneTexte 148">
          <a:extLst>
            <a:ext uri="{FF2B5EF4-FFF2-40B4-BE49-F238E27FC236}">
              <a16:creationId xmlns:a16="http://schemas.microsoft.com/office/drawing/2014/main" id="{4163368F-CA83-4282-8503-D46BEACE06C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0" name="ZoneTexte 149">
          <a:extLst>
            <a:ext uri="{FF2B5EF4-FFF2-40B4-BE49-F238E27FC236}">
              <a16:creationId xmlns:a16="http://schemas.microsoft.com/office/drawing/2014/main" id="{447F3DA0-472D-4C5C-AA43-D0A83F88ADE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6AA904F6-664E-4549-A518-52BC0011475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2" name="ZoneTexte 151">
          <a:extLst>
            <a:ext uri="{FF2B5EF4-FFF2-40B4-BE49-F238E27FC236}">
              <a16:creationId xmlns:a16="http://schemas.microsoft.com/office/drawing/2014/main" id="{5019B3F0-0604-4059-9CDB-9AADF62B41E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3" name="ZoneTexte 152">
          <a:extLst>
            <a:ext uri="{FF2B5EF4-FFF2-40B4-BE49-F238E27FC236}">
              <a16:creationId xmlns:a16="http://schemas.microsoft.com/office/drawing/2014/main" id="{3CF2DE53-E4DE-462A-82EA-1F3387B4D68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9FBB48E3-F64C-442B-9EC9-FC9BE791462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7BC6DCA6-110F-4691-8D69-2F8C4DA4344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7BE7C36C-6D8A-4958-A696-86C4A832D4F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656E9EF2-5631-411B-A1C5-73E19A505AF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011664BC-9304-4706-9782-0C262E4148C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0" name="ZoneTexte 159">
          <a:extLst>
            <a:ext uri="{FF2B5EF4-FFF2-40B4-BE49-F238E27FC236}">
              <a16:creationId xmlns:a16="http://schemas.microsoft.com/office/drawing/2014/main" id="{4DE2CE15-F95F-4B67-9BA4-54CF6E94271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1" name="ZoneTexte 160">
          <a:extLst>
            <a:ext uri="{FF2B5EF4-FFF2-40B4-BE49-F238E27FC236}">
              <a16:creationId xmlns:a16="http://schemas.microsoft.com/office/drawing/2014/main" id="{83BFE8A3-2B8D-49B9-A2D1-44282DC4EF4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2" name="ZoneTexte 161">
          <a:extLst>
            <a:ext uri="{FF2B5EF4-FFF2-40B4-BE49-F238E27FC236}">
              <a16:creationId xmlns:a16="http://schemas.microsoft.com/office/drawing/2014/main" id="{F15A945E-DC4D-48C4-B2F6-CFB6CF53F21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3" name="ZoneTexte 162">
          <a:extLst>
            <a:ext uri="{FF2B5EF4-FFF2-40B4-BE49-F238E27FC236}">
              <a16:creationId xmlns:a16="http://schemas.microsoft.com/office/drawing/2014/main" id="{4FEC0167-7AA8-4C1B-828A-A60A6FD7B27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33BDABB4-E2FA-48C1-8E69-AC7C92E6E2E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5" name="ZoneTexte 164">
          <a:extLst>
            <a:ext uri="{FF2B5EF4-FFF2-40B4-BE49-F238E27FC236}">
              <a16:creationId xmlns:a16="http://schemas.microsoft.com/office/drawing/2014/main" id="{FF100D35-E94C-486B-9814-FEEDA22BA28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6" name="ZoneTexte 165">
          <a:extLst>
            <a:ext uri="{FF2B5EF4-FFF2-40B4-BE49-F238E27FC236}">
              <a16:creationId xmlns:a16="http://schemas.microsoft.com/office/drawing/2014/main" id="{EABB0F70-75E9-404F-B60E-AABDC3FDBCE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7F50DAB8-9495-4984-AEDC-9A9A9051FE5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793F6104-0FD1-4F20-8222-BD09FAC5C79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054E45D5-1109-4CE1-A6E8-81EB6FE6086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AE745DB0-0691-4BB6-9772-DE94DE2D5F1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1" name="ZoneTexte 170">
          <a:extLst>
            <a:ext uri="{FF2B5EF4-FFF2-40B4-BE49-F238E27FC236}">
              <a16:creationId xmlns:a16="http://schemas.microsoft.com/office/drawing/2014/main" id="{A7A44DBB-403A-4C47-A19E-5C862304B48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2" name="ZoneTexte 171">
          <a:extLst>
            <a:ext uri="{FF2B5EF4-FFF2-40B4-BE49-F238E27FC236}">
              <a16:creationId xmlns:a16="http://schemas.microsoft.com/office/drawing/2014/main" id="{DE900779-C1D1-48A9-99F6-82CA3BFB27F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3" name="ZoneTexte 172">
          <a:extLst>
            <a:ext uri="{FF2B5EF4-FFF2-40B4-BE49-F238E27FC236}">
              <a16:creationId xmlns:a16="http://schemas.microsoft.com/office/drawing/2014/main" id="{DE47DA5A-591A-4147-B5C4-B90E9336A6E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EB6E0797-6589-4A7B-9509-1443D27583F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B8939E77-F590-439F-915F-FABBDB696D3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8702AA34-9CB1-4773-987C-E8EEF4E85D4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E37B1740-E2D0-4BF1-939C-B2E88B1AF68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B4C0ABC8-635E-45AE-8A57-A0C22F1A2C2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A99836FC-9A07-4706-B0B7-55207BCA5CE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420FFA89-B388-4FEC-8661-AF494998897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1" name="ZoneTexte 180">
          <a:extLst>
            <a:ext uri="{FF2B5EF4-FFF2-40B4-BE49-F238E27FC236}">
              <a16:creationId xmlns:a16="http://schemas.microsoft.com/office/drawing/2014/main" id="{53796448-DEAE-45C4-B166-860131AA562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2" name="ZoneTexte 181">
          <a:extLst>
            <a:ext uri="{FF2B5EF4-FFF2-40B4-BE49-F238E27FC236}">
              <a16:creationId xmlns:a16="http://schemas.microsoft.com/office/drawing/2014/main" id="{2953A01E-975D-437F-A987-824785F3393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3" name="ZoneTexte 182">
          <a:extLst>
            <a:ext uri="{FF2B5EF4-FFF2-40B4-BE49-F238E27FC236}">
              <a16:creationId xmlns:a16="http://schemas.microsoft.com/office/drawing/2014/main" id="{42C62306-49BE-4979-B799-4ED41BF1897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4" name="ZoneTexte 183">
          <a:extLst>
            <a:ext uri="{FF2B5EF4-FFF2-40B4-BE49-F238E27FC236}">
              <a16:creationId xmlns:a16="http://schemas.microsoft.com/office/drawing/2014/main" id="{2AB95EF1-961D-4C98-8D3B-0224D38AE32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5" name="ZoneTexte 184">
          <a:extLst>
            <a:ext uri="{FF2B5EF4-FFF2-40B4-BE49-F238E27FC236}">
              <a16:creationId xmlns:a16="http://schemas.microsoft.com/office/drawing/2014/main" id="{00564EA2-58EF-4997-A096-E8289891083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909BAD63-C4D5-41B8-A973-390AC804223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02A03457-CAFC-43C7-89EE-9EE596FA4A2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28782AE1-E2EB-4C8A-90BF-E4AA99D75C2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C22CC7A0-56A5-47AD-B229-336516E88C5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60AB8C7E-5971-40E8-B834-4C9F571DE3C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91" name="ZoneTexte 190">
          <a:extLst>
            <a:ext uri="{FF2B5EF4-FFF2-40B4-BE49-F238E27FC236}">
              <a16:creationId xmlns:a16="http://schemas.microsoft.com/office/drawing/2014/main" id="{CC6BC507-EE36-4D85-B0CD-8D5809A940D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B3948AE5-8BBA-4EE9-9721-6DF1DA0F17B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87</xdr:row>
      <xdr:rowOff>0</xdr:rowOff>
    </xdr:from>
    <xdr:ext cx="184731" cy="264560"/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F89F0D93-E1B8-4D39-A0A7-FA6CA6E121D5}"/>
            </a:ext>
          </a:extLst>
        </xdr:cNvPr>
        <xdr:cNvSpPr txBox="1"/>
      </xdr:nvSpPr>
      <xdr:spPr>
        <a:xfrm>
          <a:off x="10447020" y="1560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87</xdr:row>
      <xdr:rowOff>0</xdr:rowOff>
    </xdr:from>
    <xdr:ext cx="184731" cy="264560"/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9B806529-DA31-457F-B18E-D24C3210A01C}"/>
            </a:ext>
          </a:extLst>
        </xdr:cNvPr>
        <xdr:cNvSpPr txBox="1"/>
      </xdr:nvSpPr>
      <xdr:spPr>
        <a:xfrm>
          <a:off x="10447020" y="1560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C6EE7D8E-3CF2-4479-8807-875F196BF413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9324B97D-D854-42E4-BE01-C77940EEEC5D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B1263C94-778A-4B16-9981-6BCFDEB581F5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9FF8DBEA-7DE7-47F9-B486-4D9059175C6C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8364BABE-108E-423A-8D1D-6D4B5E2DD86F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3DD49B9B-AE4D-499B-9418-E1B9F1C3859D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0E1659E1-CFD1-499D-BDA2-B74EF88C29DA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89</xdr:row>
      <xdr:rowOff>0</xdr:rowOff>
    </xdr:from>
    <xdr:ext cx="184731" cy="264560"/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E832145B-CE88-450F-A02D-669C38288979}"/>
            </a:ext>
          </a:extLst>
        </xdr:cNvPr>
        <xdr:cNvSpPr txBox="1"/>
      </xdr:nvSpPr>
      <xdr:spPr>
        <a:xfrm>
          <a:off x="10447020" y="15956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90</xdr:row>
      <xdr:rowOff>0</xdr:rowOff>
    </xdr:from>
    <xdr:ext cx="184731" cy="264560"/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A373E90F-8960-4FD2-8797-05D4F5C746B5}"/>
            </a:ext>
          </a:extLst>
        </xdr:cNvPr>
        <xdr:cNvSpPr txBox="1"/>
      </xdr:nvSpPr>
      <xdr:spPr>
        <a:xfrm>
          <a:off x="10447020" y="1613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90</xdr:row>
      <xdr:rowOff>0</xdr:rowOff>
    </xdr:from>
    <xdr:ext cx="184731" cy="264560"/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014658A6-A4F8-4F47-80CB-5A9274C935D2}"/>
            </a:ext>
          </a:extLst>
        </xdr:cNvPr>
        <xdr:cNvSpPr txBox="1"/>
      </xdr:nvSpPr>
      <xdr:spPr>
        <a:xfrm>
          <a:off x="10447020" y="1613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E9559E02-8C82-406C-B15E-2258AC19B2D9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6613EB5B-D4FC-47B6-BCF6-66682CDB39F8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EA441E6A-1DA1-4F1F-8791-32FB2A514B9D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21353705-110F-46B5-AAA5-DFCF984C5066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078096C1-79B2-4554-8BB6-CF32BCA88BA6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65B97BCC-699E-49C6-B556-DC34BD85021E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63D65FED-BEA5-4279-8DDC-73E00E6A1C21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92</xdr:row>
      <xdr:rowOff>0</xdr:rowOff>
    </xdr:from>
    <xdr:ext cx="184731" cy="264560"/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4AAA1090-1E9D-460D-B133-CDC1342379AF}"/>
            </a:ext>
          </a:extLst>
        </xdr:cNvPr>
        <xdr:cNvSpPr txBox="1"/>
      </xdr:nvSpPr>
      <xdr:spPr>
        <a:xfrm>
          <a:off x="10447020" y="16482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93</xdr:row>
      <xdr:rowOff>0</xdr:rowOff>
    </xdr:from>
    <xdr:ext cx="184731" cy="264560"/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8A4AA295-9E44-4A17-BB8A-42849EECB740}"/>
            </a:ext>
          </a:extLst>
        </xdr:cNvPr>
        <xdr:cNvSpPr txBox="1"/>
      </xdr:nvSpPr>
      <xdr:spPr>
        <a:xfrm>
          <a:off x="10447020" y="1665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93</xdr:row>
      <xdr:rowOff>0</xdr:rowOff>
    </xdr:from>
    <xdr:ext cx="184731" cy="264560"/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DCAEC346-A47F-4036-A6A9-BEDE8CAF032A}"/>
            </a:ext>
          </a:extLst>
        </xdr:cNvPr>
        <xdr:cNvSpPr txBox="1"/>
      </xdr:nvSpPr>
      <xdr:spPr>
        <a:xfrm>
          <a:off x="10447020" y="1665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57675070-808E-4051-A3D4-4AA2E39D781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685934E3-8E4F-47F3-A5D5-63EE0B8CBE0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17" name="ZoneTexte 216">
          <a:extLst>
            <a:ext uri="{FF2B5EF4-FFF2-40B4-BE49-F238E27FC236}">
              <a16:creationId xmlns:a16="http://schemas.microsoft.com/office/drawing/2014/main" id="{C10734A3-6C1A-41B1-929F-5D644EC9B4B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18" name="ZoneTexte 217">
          <a:extLst>
            <a:ext uri="{FF2B5EF4-FFF2-40B4-BE49-F238E27FC236}">
              <a16:creationId xmlns:a16="http://schemas.microsoft.com/office/drawing/2014/main" id="{AB4BD421-5322-4F5C-88D2-A3627F7D43A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19" name="ZoneTexte 218">
          <a:extLst>
            <a:ext uri="{FF2B5EF4-FFF2-40B4-BE49-F238E27FC236}">
              <a16:creationId xmlns:a16="http://schemas.microsoft.com/office/drawing/2014/main" id="{6FA40158-B99F-4B1F-8461-82D38C79B36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0" name="ZoneTexte 219">
          <a:extLst>
            <a:ext uri="{FF2B5EF4-FFF2-40B4-BE49-F238E27FC236}">
              <a16:creationId xmlns:a16="http://schemas.microsoft.com/office/drawing/2014/main" id="{B01CA3F4-D85F-4EDC-B7FB-3ECD785469E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1" name="ZoneTexte 220">
          <a:extLst>
            <a:ext uri="{FF2B5EF4-FFF2-40B4-BE49-F238E27FC236}">
              <a16:creationId xmlns:a16="http://schemas.microsoft.com/office/drawing/2014/main" id="{C87D5D22-9201-4C90-B923-415E47CCA9E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2" name="ZoneTexte 221">
          <a:extLst>
            <a:ext uri="{FF2B5EF4-FFF2-40B4-BE49-F238E27FC236}">
              <a16:creationId xmlns:a16="http://schemas.microsoft.com/office/drawing/2014/main" id="{F57C67BD-D6F1-4B99-969D-5ED88EA313B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3" name="ZoneTexte 222">
          <a:extLst>
            <a:ext uri="{FF2B5EF4-FFF2-40B4-BE49-F238E27FC236}">
              <a16:creationId xmlns:a16="http://schemas.microsoft.com/office/drawing/2014/main" id="{920805E5-06CC-405A-BB7E-55B607A8F25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E2313BBF-D7E4-40BA-88BF-3E59CE84102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3694FCFF-D0E0-4806-9E93-2457F97C46D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87881A14-C866-4D90-AD21-BFAB0B35D1A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2B729F90-0CF7-49EE-9E70-0579C60F6A7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8" name="ZoneTexte 227">
          <a:extLst>
            <a:ext uri="{FF2B5EF4-FFF2-40B4-BE49-F238E27FC236}">
              <a16:creationId xmlns:a16="http://schemas.microsoft.com/office/drawing/2014/main" id="{1A681F8D-80D8-4A20-B656-8AA4B63213F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29" name="ZoneTexte 228">
          <a:extLst>
            <a:ext uri="{FF2B5EF4-FFF2-40B4-BE49-F238E27FC236}">
              <a16:creationId xmlns:a16="http://schemas.microsoft.com/office/drawing/2014/main" id="{11DF9D19-63E0-461F-B514-A676E37448B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0" name="ZoneTexte 229">
          <a:extLst>
            <a:ext uri="{FF2B5EF4-FFF2-40B4-BE49-F238E27FC236}">
              <a16:creationId xmlns:a16="http://schemas.microsoft.com/office/drawing/2014/main" id="{4E04FD64-B372-4743-8813-8615687EE7C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71FBC620-6C6A-46CC-8CC9-7DFB20B8599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1D407664-96EC-4434-A792-23935277D7D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3F45C03A-E3A7-4BCE-B278-3523B58F71A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494C364F-E9AF-4970-BFC9-6C72160982C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5" name="ZoneTexte 234">
          <a:extLst>
            <a:ext uri="{FF2B5EF4-FFF2-40B4-BE49-F238E27FC236}">
              <a16:creationId xmlns:a16="http://schemas.microsoft.com/office/drawing/2014/main" id="{6D57DC2F-DD68-4DAD-8114-63585E8C665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6" name="ZoneTexte 235">
          <a:extLst>
            <a:ext uri="{FF2B5EF4-FFF2-40B4-BE49-F238E27FC236}">
              <a16:creationId xmlns:a16="http://schemas.microsoft.com/office/drawing/2014/main" id="{47DC4B21-F6C1-40E9-8DE6-01BA8810F3F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7" name="ZoneTexte 236">
          <a:extLst>
            <a:ext uri="{FF2B5EF4-FFF2-40B4-BE49-F238E27FC236}">
              <a16:creationId xmlns:a16="http://schemas.microsoft.com/office/drawing/2014/main" id="{BC64ACF7-023D-47EC-90A6-7F6494827C3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14BA5045-0622-4F14-86D9-FDDE8F9D9EA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6CA1E909-B4B8-412B-ACE2-7E1933B4601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6D795771-6344-4702-9D28-81CF233AED1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1" name="ZoneTexte 240">
          <a:extLst>
            <a:ext uri="{FF2B5EF4-FFF2-40B4-BE49-F238E27FC236}">
              <a16:creationId xmlns:a16="http://schemas.microsoft.com/office/drawing/2014/main" id="{01E259BB-EA22-4F42-98D5-D4BBF94E0D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2" name="ZoneTexte 241">
          <a:extLst>
            <a:ext uri="{FF2B5EF4-FFF2-40B4-BE49-F238E27FC236}">
              <a16:creationId xmlns:a16="http://schemas.microsoft.com/office/drawing/2014/main" id="{76E31626-941B-4632-8D74-078D264BF15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3" name="ZoneTexte 242">
          <a:extLst>
            <a:ext uri="{FF2B5EF4-FFF2-40B4-BE49-F238E27FC236}">
              <a16:creationId xmlns:a16="http://schemas.microsoft.com/office/drawing/2014/main" id="{F99CEC9C-4ECC-439F-B426-774DE72F427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4" name="ZoneTexte 243">
          <a:extLst>
            <a:ext uri="{FF2B5EF4-FFF2-40B4-BE49-F238E27FC236}">
              <a16:creationId xmlns:a16="http://schemas.microsoft.com/office/drawing/2014/main" id="{F2FA09D7-5FA8-4AD7-9020-C8B8C4C1877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5" name="ZoneTexte 244">
          <a:extLst>
            <a:ext uri="{FF2B5EF4-FFF2-40B4-BE49-F238E27FC236}">
              <a16:creationId xmlns:a16="http://schemas.microsoft.com/office/drawing/2014/main" id="{85872BE6-4153-4AA0-A0BA-A9B63AA4C19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6" name="ZoneTexte 245">
          <a:extLst>
            <a:ext uri="{FF2B5EF4-FFF2-40B4-BE49-F238E27FC236}">
              <a16:creationId xmlns:a16="http://schemas.microsoft.com/office/drawing/2014/main" id="{816DEAF2-B568-44F1-B04B-AAB2A072C26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7" name="ZoneTexte 246">
          <a:extLst>
            <a:ext uri="{FF2B5EF4-FFF2-40B4-BE49-F238E27FC236}">
              <a16:creationId xmlns:a16="http://schemas.microsoft.com/office/drawing/2014/main" id="{29B136C3-AAF7-46F2-9AD7-5D555E46299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8" name="ZoneTexte 247">
          <a:extLst>
            <a:ext uri="{FF2B5EF4-FFF2-40B4-BE49-F238E27FC236}">
              <a16:creationId xmlns:a16="http://schemas.microsoft.com/office/drawing/2014/main" id="{23C3901F-DD8D-4012-9FB5-A46885C6438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49" name="ZoneTexte 248">
          <a:extLst>
            <a:ext uri="{FF2B5EF4-FFF2-40B4-BE49-F238E27FC236}">
              <a16:creationId xmlns:a16="http://schemas.microsoft.com/office/drawing/2014/main" id="{50351EBE-3F20-41D0-933C-73F3D3561D8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0" name="ZoneTexte 249">
          <a:extLst>
            <a:ext uri="{FF2B5EF4-FFF2-40B4-BE49-F238E27FC236}">
              <a16:creationId xmlns:a16="http://schemas.microsoft.com/office/drawing/2014/main" id="{27B22142-F2F8-45B7-9640-D6E0E8588F6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1" name="ZoneTexte 250">
          <a:extLst>
            <a:ext uri="{FF2B5EF4-FFF2-40B4-BE49-F238E27FC236}">
              <a16:creationId xmlns:a16="http://schemas.microsoft.com/office/drawing/2014/main" id="{DF15BAA9-FEC1-4A10-9449-3125A60D0CA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2" name="ZoneTexte 251">
          <a:extLst>
            <a:ext uri="{FF2B5EF4-FFF2-40B4-BE49-F238E27FC236}">
              <a16:creationId xmlns:a16="http://schemas.microsoft.com/office/drawing/2014/main" id="{69D22E59-02DF-483D-AA35-617253ABD5F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3" name="ZoneTexte 252">
          <a:extLst>
            <a:ext uri="{FF2B5EF4-FFF2-40B4-BE49-F238E27FC236}">
              <a16:creationId xmlns:a16="http://schemas.microsoft.com/office/drawing/2014/main" id="{7674F174-F0CD-48F9-8F05-B51239195CC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4" name="ZoneTexte 253">
          <a:extLst>
            <a:ext uri="{FF2B5EF4-FFF2-40B4-BE49-F238E27FC236}">
              <a16:creationId xmlns:a16="http://schemas.microsoft.com/office/drawing/2014/main" id="{009347D0-CD19-4DD0-A441-5CCDAAEC838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5" name="ZoneTexte 254">
          <a:extLst>
            <a:ext uri="{FF2B5EF4-FFF2-40B4-BE49-F238E27FC236}">
              <a16:creationId xmlns:a16="http://schemas.microsoft.com/office/drawing/2014/main" id="{0A6DBDC7-AF9C-4608-A1F3-45EBA1BDEC2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6" name="ZoneTexte 255">
          <a:extLst>
            <a:ext uri="{FF2B5EF4-FFF2-40B4-BE49-F238E27FC236}">
              <a16:creationId xmlns:a16="http://schemas.microsoft.com/office/drawing/2014/main" id="{0C7E90A2-B3D4-472D-8030-7BC20D28B63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7" name="ZoneTexte 256">
          <a:extLst>
            <a:ext uri="{FF2B5EF4-FFF2-40B4-BE49-F238E27FC236}">
              <a16:creationId xmlns:a16="http://schemas.microsoft.com/office/drawing/2014/main" id="{9B33E227-02DA-42DC-9293-085BB905072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8" name="ZoneTexte 257">
          <a:extLst>
            <a:ext uri="{FF2B5EF4-FFF2-40B4-BE49-F238E27FC236}">
              <a16:creationId xmlns:a16="http://schemas.microsoft.com/office/drawing/2014/main" id="{2C22331E-2CB8-483E-AF80-1FBCFA9B533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59" name="ZoneTexte 258">
          <a:extLst>
            <a:ext uri="{FF2B5EF4-FFF2-40B4-BE49-F238E27FC236}">
              <a16:creationId xmlns:a16="http://schemas.microsoft.com/office/drawing/2014/main" id="{B1F70FD1-387C-4A00-853F-A7298648876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0" name="ZoneTexte 259">
          <a:extLst>
            <a:ext uri="{FF2B5EF4-FFF2-40B4-BE49-F238E27FC236}">
              <a16:creationId xmlns:a16="http://schemas.microsoft.com/office/drawing/2014/main" id="{2CB440A4-E804-49CC-9836-E4CB72645C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1" name="ZoneTexte 260">
          <a:extLst>
            <a:ext uri="{FF2B5EF4-FFF2-40B4-BE49-F238E27FC236}">
              <a16:creationId xmlns:a16="http://schemas.microsoft.com/office/drawing/2014/main" id="{96BCD336-77C1-4B8A-B157-BA6E61A60CB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2" name="ZoneTexte 261">
          <a:extLst>
            <a:ext uri="{FF2B5EF4-FFF2-40B4-BE49-F238E27FC236}">
              <a16:creationId xmlns:a16="http://schemas.microsoft.com/office/drawing/2014/main" id="{CA6A1B9B-1CB1-4A49-8803-1C3E16E6024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3" name="ZoneTexte 262">
          <a:extLst>
            <a:ext uri="{FF2B5EF4-FFF2-40B4-BE49-F238E27FC236}">
              <a16:creationId xmlns:a16="http://schemas.microsoft.com/office/drawing/2014/main" id="{0CB956B7-1B14-4A1B-8147-F7CE0FF8ADF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4" name="ZoneTexte 263">
          <a:extLst>
            <a:ext uri="{FF2B5EF4-FFF2-40B4-BE49-F238E27FC236}">
              <a16:creationId xmlns:a16="http://schemas.microsoft.com/office/drawing/2014/main" id="{C1FF4547-2057-449C-8E7B-BC706EDDE71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5" name="ZoneTexte 264">
          <a:extLst>
            <a:ext uri="{FF2B5EF4-FFF2-40B4-BE49-F238E27FC236}">
              <a16:creationId xmlns:a16="http://schemas.microsoft.com/office/drawing/2014/main" id="{D3E73FE7-5E45-43A4-B7F0-007E6B81C1E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6" name="ZoneTexte 265">
          <a:extLst>
            <a:ext uri="{FF2B5EF4-FFF2-40B4-BE49-F238E27FC236}">
              <a16:creationId xmlns:a16="http://schemas.microsoft.com/office/drawing/2014/main" id="{2D3200B3-9428-4B4E-8108-6F929DE602D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7" name="ZoneTexte 266">
          <a:extLst>
            <a:ext uri="{FF2B5EF4-FFF2-40B4-BE49-F238E27FC236}">
              <a16:creationId xmlns:a16="http://schemas.microsoft.com/office/drawing/2014/main" id="{3A953F72-01A9-4E05-8E18-8B950A2A4E2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8" name="ZoneTexte 267">
          <a:extLst>
            <a:ext uri="{FF2B5EF4-FFF2-40B4-BE49-F238E27FC236}">
              <a16:creationId xmlns:a16="http://schemas.microsoft.com/office/drawing/2014/main" id="{F93740BE-F530-4424-8925-085D7A0D14A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69" name="ZoneTexte 268">
          <a:extLst>
            <a:ext uri="{FF2B5EF4-FFF2-40B4-BE49-F238E27FC236}">
              <a16:creationId xmlns:a16="http://schemas.microsoft.com/office/drawing/2014/main" id="{F9A04CA1-1BC0-4CCB-8BE9-642FDA19635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0" name="ZoneTexte 269">
          <a:extLst>
            <a:ext uri="{FF2B5EF4-FFF2-40B4-BE49-F238E27FC236}">
              <a16:creationId xmlns:a16="http://schemas.microsoft.com/office/drawing/2014/main" id="{2C324612-E7F8-4368-95CB-A09059B4BDD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1" name="ZoneTexte 270">
          <a:extLst>
            <a:ext uri="{FF2B5EF4-FFF2-40B4-BE49-F238E27FC236}">
              <a16:creationId xmlns:a16="http://schemas.microsoft.com/office/drawing/2014/main" id="{B7BE1C7E-A1BB-4F2D-B22E-5ACA0699FA1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2" name="ZoneTexte 271">
          <a:extLst>
            <a:ext uri="{FF2B5EF4-FFF2-40B4-BE49-F238E27FC236}">
              <a16:creationId xmlns:a16="http://schemas.microsoft.com/office/drawing/2014/main" id="{B23A3236-74E7-4E77-B908-FE3907E39F3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BABBF435-45AB-4E74-9AE2-4C0EE5CE4EC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4" name="ZoneTexte 273">
          <a:extLst>
            <a:ext uri="{FF2B5EF4-FFF2-40B4-BE49-F238E27FC236}">
              <a16:creationId xmlns:a16="http://schemas.microsoft.com/office/drawing/2014/main" id="{F4159BE1-A262-46D6-A26F-3F3AD0B8886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5" name="ZoneTexte 274">
          <a:extLst>
            <a:ext uri="{FF2B5EF4-FFF2-40B4-BE49-F238E27FC236}">
              <a16:creationId xmlns:a16="http://schemas.microsoft.com/office/drawing/2014/main" id="{32295A75-BE75-4BAD-A72D-0C577F477E7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6" name="ZoneTexte 275">
          <a:extLst>
            <a:ext uri="{FF2B5EF4-FFF2-40B4-BE49-F238E27FC236}">
              <a16:creationId xmlns:a16="http://schemas.microsoft.com/office/drawing/2014/main" id="{6A77C6FC-8C9D-4698-B09B-512ED61ABDA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7" name="ZoneTexte 276">
          <a:extLst>
            <a:ext uri="{FF2B5EF4-FFF2-40B4-BE49-F238E27FC236}">
              <a16:creationId xmlns:a16="http://schemas.microsoft.com/office/drawing/2014/main" id="{E18C62BC-7818-4747-9B37-5B53C5A569D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8" name="ZoneTexte 277">
          <a:extLst>
            <a:ext uri="{FF2B5EF4-FFF2-40B4-BE49-F238E27FC236}">
              <a16:creationId xmlns:a16="http://schemas.microsoft.com/office/drawing/2014/main" id="{42C28EFD-9A18-4CB8-BF89-4C9B3CD4E2F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79" name="ZoneTexte 278">
          <a:extLst>
            <a:ext uri="{FF2B5EF4-FFF2-40B4-BE49-F238E27FC236}">
              <a16:creationId xmlns:a16="http://schemas.microsoft.com/office/drawing/2014/main" id="{51163E26-66FF-4E67-8CDB-AECE2AEF5D5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0" name="ZoneTexte 279">
          <a:extLst>
            <a:ext uri="{FF2B5EF4-FFF2-40B4-BE49-F238E27FC236}">
              <a16:creationId xmlns:a16="http://schemas.microsoft.com/office/drawing/2014/main" id="{A055903D-B6B4-4604-A5B3-677A70FA365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1" name="ZoneTexte 280">
          <a:extLst>
            <a:ext uri="{FF2B5EF4-FFF2-40B4-BE49-F238E27FC236}">
              <a16:creationId xmlns:a16="http://schemas.microsoft.com/office/drawing/2014/main" id="{1958C9B4-CB23-449B-93DF-5AE96E37605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2" name="ZoneTexte 281">
          <a:extLst>
            <a:ext uri="{FF2B5EF4-FFF2-40B4-BE49-F238E27FC236}">
              <a16:creationId xmlns:a16="http://schemas.microsoft.com/office/drawing/2014/main" id="{18FECB3A-1C09-42C9-A33E-B6C81481D20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3" name="ZoneTexte 282">
          <a:extLst>
            <a:ext uri="{FF2B5EF4-FFF2-40B4-BE49-F238E27FC236}">
              <a16:creationId xmlns:a16="http://schemas.microsoft.com/office/drawing/2014/main" id="{F271DDC8-9F6F-46BB-84E4-25D9C069D54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4" name="ZoneTexte 283">
          <a:extLst>
            <a:ext uri="{FF2B5EF4-FFF2-40B4-BE49-F238E27FC236}">
              <a16:creationId xmlns:a16="http://schemas.microsoft.com/office/drawing/2014/main" id="{C42E4111-4BD2-4AB7-B861-44EF682B0DD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5" name="ZoneTexte 284">
          <a:extLst>
            <a:ext uri="{FF2B5EF4-FFF2-40B4-BE49-F238E27FC236}">
              <a16:creationId xmlns:a16="http://schemas.microsoft.com/office/drawing/2014/main" id="{F3612C02-1A46-402B-8A90-62831651257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6" name="ZoneTexte 285">
          <a:extLst>
            <a:ext uri="{FF2B5EF4-FFF2-40B4-BE49-F238E27FC236}">
              <a16:creationId xmlns:a16="http://schemas.microsoft.com/office/drawing/2014/main" id="{32660252-2062-4472-BD6A-CA12A8480E3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7" name="ZoneTexte 286">
          <a:extLst>
            <a:ext uri="{FF2B5EF4-FFF2-40B4-BE49-F238E27FC236}">
              <a16:creationId xmlns:a16="http://schemas.microsoft.com/office/drawing/2014/main" id="{15EC4B61-04A3-4CC6-BCA7-EA791F4D297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8" name="ZoneTexte 287">
          <a:extLst>
            <a:ext uri="{FF2B5EF4-FFF2-40B4-BE49-F238E27FC236}">
              <a16:creationId xmlns:a16="http://schemas.microsoft.com/office/drawing/2014/main" id="{E5527B92-4C55-4C82-BDF4-ED53DF40B8A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88AEDABD-C563-42ED-826C-2158F266D5E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4E1B4723-2FC0-44DB-A0AF-6CF5E13B29D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FF6AADF2-CFF5-4AD1-AC91-C052E72C2B9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2" name="ZoneTexte 291">
          <a:extLst>
            <a:ext uri="{FF2B5EF4-FFF2-40B4-BE49-F238E27FC236}">
              <a16:creationId xmlns:a16="http://schemas.microsoft.com/office/drawing/2014/main" id="{C3F4FB97-DD11-4D46-B769-F652A716CA1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3" name="ZoneTexte 292">
          <a:extLst>
            <a:ext uri="{FF2B5EF4-FFF2-40B4-BE49-F238E27FC236}">
              <a16:creationId xmlns:a16="http://schemas.microsoft.com/office/drawing/2014/main" id="{5BD7D1BF-ED93-4E95-A496-23030D36E9C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D65BE6CB-C788-4038-A9B3-3740B15EB4A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D5AEE2EC-66A1-4172-BDEF-A684BA0358A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6" name="ZoneTexte 295">
          <a:extLst>
            <a:ext uri="{FF2B5EF4-FFF2-40B4-BE49-F238E27FC236}">
              <a16:creationId xmlns:a16="http://schemas.microsoft.com/office/drawing/2014/main" id="{03B194FD-A9CC-41CF-8032-45D587DCC79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7" name="ZoneTexte 296">
          <a:extLst>
            <a:ext uri="{FF2B5EF4-FFF2-40B4-BE49-F238E27FC236}">
              <a16:creationId xmlns:a16="http://schemas.microsoft.com/office/drawing/2014/main" id="{D4F5F154-06DB-4752-8622-E2257CCD78A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202B19A4-0140-4CA5-A83D-DE79D955E1E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0B3D2572-7B14-4C2E-8303-F9BBEA3FA50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0" name="ZoneTexte 299">
          <a:extLst>
            <a:ext uri="{FF2B5EF4-FFF2-40B4-BE49-F238E27FC236}">
              <a16:creationId xmlns:a16="http://schemas.microsoft.com/office/drawing/2014/main" id="{746078D5-934E-4490-8937-F0C17C9A564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1" name="ZoneTexte 300">
          <a:extLst>
            <a:ext uri="{FF2B5EF4-FFF2-40B4-BE49-F238E27FC236}">
              <a16:creationId xmlns:a16="http://schemas.microsoft.com/office/drawing/2014/main" id="{A2AF1DB7-F704-4D54-A0DB-663729A391B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2" name="ZoneTexte 301">
          <a:extLst>
            <a:ext uri="{FF2B5EF4-FFF2-40B4-BE49-F238E27FC236}">
              <a16:creationId xmlns:a16="http://schemas.microsoft.com/office/drawing/2014/main" id="{3125684D-4781-4DD0-B62F-1695C06BE17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3" name="ZoneTexte 302">
          <a:extLst>
            <a:ext uri="{FF2B5EF4-FFF2-40B4-BE49-F238E27FC236}">
              <a16:creationId xmlns:a16="http://schemas.microsoft.com/office/drawing/2014/main" id="{5D16AA7D-8166-4893-9339-FF481E7F185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4" name="ZoneTexte 303">
          <a:extLst>
            <a:ext uri="{FF2B5EF4-FFF2-40B4-BE49-F238E27FC236}">
              <a16:creationId xmlns:a16="http://schemas.microsoft.com/office/drawing/2014/main" id="{A6995855-84D3-471E-A834-9D600E796A0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0254C63F-4306-42B6-9861-3E5A0D796BD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B038D553-24EB-4812-9D3C-CA17BCA9AAD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B2084CAD-B036-4216-9D9F-810303BDE3D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7BEC7652-33C7-42AC-9BD6-F2310489779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09" name="ZoneTexte 308">
          <a:extLst>
            <a:ext uri="{FF2B5EF4-FFF2-40B4-BE49-F238E27FC236}">
              <a16:creationId xmlns:a16="http://schemas.microsoft.com/office/drawing/2014/main" id="{BCA8E452-01F0-4DFC-A459-EEF44D1CB6F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0" name="ZoneTexte 309">
          <a:extLst>
            <a:ext uri="{FF2B5EF4-FFF2-40B4-BE49-F238E27FC236}">
              <a16:creationId xmlns:a16="http://schemas.microsoft.com/office/drawing/2014/main" id="{EE6073ED-50DB-4482-ABFC-AFC59593DD1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1" name="ZoneTexte 310">
          <a:extLst>
            <a:ext uri="{FF2B5EF4-FFF2-40B4-BE49-F238E27FC236}">
              <a16:creationId xmlns:a16="http://schemas.microsoft.com/office/drawing/2014/main" id="{0C3DDB1F-A8B6-489B-8079-7E11A934EC2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2" name="ZoneTexte 311">
          <a:extLst>
            <a:ext uri="{FF2B5EF4-FFF2-40B4-BE49-F238E27FC236}">
              <a16:creationId xmlns:a16="http://schemas.microsoft.com/office/drawing/2014/main" id="{E8A665DE-F3D3-4246-A1C1-ECF40B5FDA8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CC99D115-DC42-4820-9B5F-335A2E03A1F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4" name="ZoneTexte 313">
          <a:extLst>
            <a:ext uri="{FF2B5EF4-FFF2-40B4-BE49-F238E27FC236}">
              <a16:creationId xmlns:a16="http://schemas.microsoft.com/office/drawing/2014/main" id="{747F5906-099E-4965-9F0E-E6FAC7D197F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5" name="ZoneTexte 314">
          <a:extLst>
            <a:ext uri="{FF2B5EF4-FFF2-40B4-BE49-F238E27FC236}">
              <a16:creationId xmlns:a16="http://schemas.microsoft.com/office/drawing/2014/main" id="{1CD15A83-E1AC-466B-8461-54B04FE0425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6" name="ZoneTexte 315">
          <a:extLst>
            <a:ext uri="{FF2B5EF4-FFF2-40B4-BE49-F238E27FC236}">
              <a16:creationId xmlns:a16="http://schemas.microsoft.com/office/drawing/2014/main" id="{0D18EECC-1731-4883-B2D2-0825FF31460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7" name="ZoneTexte 316">
          <a:extLst>
            <a:ext uri="{FF2B5EF4-FFF2-40B4-BE49-F238E27FC236}">
              <a16:creationId xmlns:a16="http://schemas.microsoft.com/office/drawing/2014/main" id="{6D0CC199-46FE-40B5-88DE-044C74E87DF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8ACED8B8-28A5-43BD-8CE7-CA5C884344E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19" name="ZoneTexte 318">
          <a:extLst>
            <a:ext uri="{FF2B5EF4-FFF2-40B4-BE49-F238E27FC236}">
              <a16:creationId xmlns:a16="http://schemas.microsoft.com/office/drawing/2014/main" id="{E18AB3CA-C351-4C05-9AE2-2E95386354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0" name="ZoneTexte 319">
          <a:extLst>
            <a:ext uri="{FF2B5EF4-FFF2-40B4-BE49-F238E27FC236}">
              <a16:creationId xmlns:a16="http://schemas.microsoft.com/office/drawing/2014/main" id="{0C77A4A5-119F-4203-B820-DAFDA3E09CF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1" name="ZoneTexte 320">
          <a:extLst>
            <a:ext uri="{FF2B5EF4-FFF2-40B4-BE49-F238E27FC236}">
              <a16:creationId xmlns:a16="http://schemas.microsoft.com/office/drawing/2014/main" id="{D8EC811B-CAA5-4A28-9C96-C0375268C5C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2" name="ZoneTexte 321">
          <a:extLst>
            <a:ext uri="{FF2B5EF4-FFF2-40B4-BE49-F238E27FC236}">
              <a16:creationId xmlns:a16="http://schemas.microsoft.com/office/drawing/2014/main" id="{C15A2C01-E21A-4BCE-B8F6-D71C9DFA370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8DAB53A8-9013-4992-B03B-15D74226278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4" name="ZoneTexte 323">
          <a:extLst>
            <a:ext uri="{FF2B5EF4-FFF2-40B4-BE49-F238E27FC236}">
              <a16:creationId xmlns:a16="http://schemas.microsoft.com/office/drawing/2014/main" id="{76C3D5AD-C66A-4528-AA70-0B4C03856EB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726C7AD0-E190-4DF8-800E-D54708075E0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31EABDFC-AD42-4EDA-8815-7D529D2199B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E41D0CCE-5C45-44A1-9213-BF23BA47E59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119163DB-7CDE-4808-8B07-F1004576F82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CFDFAB4A-77A9-4B7D-BBBC-A19DA15286A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86A9049B-0B25-4DAC-A6C3-E96BA9D1F9C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6D5508DE-C1F8-4B31-A1F4-F1C832EB9A8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EE5EB766-04AE-4549-9836-D9F80B2DBE1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3" name="ZoneTexte 332">
          <a:extLst>
            <a:ext uri="{FF2B5EF4-FFF2-40B4-BE49-F238E27FC236}">
              <a16:creationId xmlns:a16="http://schemas.microsoft.com/office/drawing/2014/main" id="{43D1304F-F79A-4EC4-B546-41BEF350F96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4" name="ZoneTexte 333">
          <a:extLst>
            <a:ext uri="{FF2B5EF4-FFF2-40B4-BE49-F238E27FC236}">
              <a16:creationId xmlns:a16="http://schemas.microsoft.com/office/drawing/2014/main" id="{2B984BAA-91A3-4518-93BA-E15A9FE07BA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5" name="ZoneTexte 334">
          <a:extLst>
            <a:ext uri="{FF2B5EF4-FFF2-40B4-BE49-F238E27FC236}">
              <a16:creationId xmlns:a16="http://schemas.microsoft.com/office/drawing/2014/main" id="{41BD140D-18C9-4532-B54A-A1E8209497E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6" name="ZoneTexte 335">
          <a:extLst>
            <a:ext uri="{FF2B5EF4-FFF2-40B4-BE49-F238E27FC236}">
              <a16:creationId xmlns:a16="http://schemas.microsoft.com/office/drawing/2014/main" id="{65ABA12A-20C6-4548-81E1-12D748D1AF0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7" name="ZoneTexte 336">
          <a:extLst>
            <a:ext uri="{FF2B5EF4-FFF2-40B4-BE49-F238E27FC236}">
              <a16:creationId xmlns:a16="http://schemas.microsoft.com/office/drawing/2014/main" id="{532F0E0F-6A41-4843-82F1-48EF8CCAC50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8" name="ZoneTexte 337">
          <a:extLst>
            <a:ext uri="{FF2B5EF4-FFF2-40B4-BE49-F238E27FC236}">
              <a16:creationId xmlns:a16="http://schemas.microsoft.com/office/drawing/2014/main" id="{A1FE8962-1D86-42F7-8396-A50843DC04F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39" name="ZoneTexte 338">
          <a:extLst>
            <a:ext uri="{FF2B5EF4-FFF2-40B4-BE49-F238E27FC236}">
              <a16:creationId xmlns:a16="http://schemas.microsoft.com/office/drawing/2014/main" id="{5688DBE2-B2BA-4F13-B67E-A5D0107BC66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0" name="ZoneTexte 339">
          <a:extLst>
            <a:ext uri="{FF2B5EF4-FFF2-40B4-BE49-F238E27FC236}">
              <a16:creationId xmlns:a16="http://schemas.microsoft.com/office/drawing/2014/main" id="{0AB6ABD2-4B38-45D0-BCF7-877ECDE28D6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1" name="ZoneTexte 340">
          <a:extLst>
            <a:ext uri="{FF2B5EF4-FFF2-40B4-BE49-F238E27FC236}">
              <a16:creationId xmlns:a16="http://schemas.microsoft.com/office/drawing/2014/main" id="{9A9B08D8-FFD1-44C3-9A44-0B6F56753B0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2" name="ZoneTexte 341">
          <a:extLst>
            <a:ext uri="{FF2B5EF4-FFF2-40B4-BE49-F238E27FC236}">
              <a16:creationId xmlns:a16="http://schemas.microsoft.com/office/drawing/2014/main" id="{36A9318F-5FC0-49F2-9AC2-139F9262E9F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3" name="ZoneTexte 342">
          <a:extLst>
            <a:ext uri="{FF2B5EF4-FFF2-40B4-BE49-F238E27FC236}">
              <a16:creationId xmlns:a16="http://schemas.microsoft.com/office/drawing/2014/main" id="{931C5AF6-A80E-44BE-A3DD-85E69AB8161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4" name="ZoneTexte 343">
          <a:extLst>
            <a:ext uri="{FF2B5EF4-FFF2-40B4-BE49-F238E27FC236}">
              <a16:creationId xmlns:a16="http://schemas.microsoft.com/office/drawing/2014/main" id="{9F56C7F7-3033-4624-891C-A5AEBBE57F8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5" name="ZoneTexte 344">
          <a:extLst>
            <a:ext uri="{FF2B5EF4-FFF2-40B4-BE49-F238E27FC236}">
              <a16:creationId xmlns:a16="http://schemas.microsoft.com/office/drawing/2014/main" id="{BE80879E-1712-470E-B7D1-24E98F3AA52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6" name="ZoneTexte 345">
          <a:extLst>
            <a:ext uri="{FF2B5EF4-FFF2-40B4-BE49-F238E27FC236}">
              <a16:creationId xmlns:a16="http://schemas.microsoft.com/office/drawing/2014/main" id="{7D1BE8AA-5786-4E21-B566-EF182117679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7" name="ZoneTexte 346">
          <a:extLst>
            <a:ext uri="{FF2B5EF4-FFF2-40B4-BE49-F238E27FC236}">
              <a16:creationId xmlns:a16="http://schemas.microsoft.com/office/drawing/2014/main" id="{9252A09D-1AD8-43C3-B898-6D428C44F3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8" name="ZoneTexte 347">
          <a:extLst>
            <a:ext uri="{FF2B5EF4-FFF2-40B4-BE49-F238E27FC236}">
              <a16:creationId xmlns:a16="http://schemas.microsoft.com/office/drawing/2014/main" id="{938ACB67-D345-4605-9E10-8C8F8D5089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49" name="ZoneTexte 348">
          <a:extLst>
            <a:ext uri="{FF2B5EF4-FFF2-40B4-BE49-F238E27FC236}">
              <a16:creationId xmlns:a16="http://schemas.microsoft.com/office/drawing/2014/main" id="{E1DCAB00-952A-494E-8FA1-EC831BC0863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0" name="ZoneTexte 349">
          <a:extLst>
            <a:ext uri="{FF2B5EF4-FFF2-40B4-BE49-F238E27FC236}">
              <a16:creationId xmlns:a16="http://schemas.microsoft.com/office/drawing/2014/main" id="{24529D4D-C791-4C4A-BFB9-1D1C6F69A14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1" name="ZoneTexte 350">
          <a:extLst>
            <a:ext uri="{FF2B5EF4-FFF2-40B4-BE49-F238E27FC236}">
              <a16:creationId xmlns:a16="http://schemas.microsoft.com/office/drawing/2014/main" id="{0467A51F-28C2-4635-BD34-CB20BC87C8E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2" name="ZoneTexte 351">
          <a:extLst>
            <a:ext uri="{FF2B5EF4-FFF2-40B4-BE49-F238E27FC236}">
              <a16:creationId xmlns:a16="http://schemas.microsoft.com/office/drawing/2014/main" id="{B5FA2FF0-4598-4948-BBC8-05CABE57FD0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3" name="ZoneTexte 352">
          <a:extLst>
            <a:ext uri="{FF2B5EF4-FFF2-40B4-BE49-F238E27FC236}">
              <a16:creationId xmlns:a16="http://schemas.microsoft.com/office/drawing/2014/main" id="{A273D479-C052-42C1-9C38-3A964F70D08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4" name="ZoneTexte 353">
          <a:extLst>
            <a:ext uri="{FF2B5EF4-FFF2-40B4-BE49-F238E27FC236}">
              <a16:creationId xmlns:a16="http://schemas.microsoft.com/office/drawing/2014/main" id="{1E00C839-6DAB-409F-B6C9-08C3EDC83EC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5" name="ZoneTexte 354">
          <a:extLst>
            <a:ext uri="{FF2B5EF4-FFF2-40B4-BE49-F238E27FC236}">
              <a16:creationId xmlns:a16="http://schemas.microsoft.com/office/drawing/2014/main" id="{FD9EE84E-ED4E-43EB-9706-ACCA137309F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6" name="ZoneTexte 355">
          <a:extLst>
            <a:ext uri="{FF2B5EF4-FFF2-40B4-BE49-F238E27FC236}">
              <a16:creationId xmlns:a16="http://schemas.microsoft.com/office/drawing/2014/main" id="{318747BE-2DBC-4A1B-9E7B-C48C469FE87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7" name="ZoneTexte 356">
          <a:extLst>
            <a:ext uri="{FF2B5EF4-FFF2-40B4-BE49-F238E27FC236}">
              <a16:creationId xmlns:a16="http://schemas.microsoft.com/office/drawing/2014/main" id="{5295CBED-1D62-49B6-82F4-3B292DD0BCD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8" name="ZoneTexte 357">
          <a:extLst>
            <a:ext uri="{FF2B5EF4-FFF2-40B4-BE49-F238E27FC236}">
              <a16:creationId xmlns:a16="http://schemas.microsoft.com/office/drawing/2014/main" id="{DCD67E1F-1C94-4C41-BF3B-344B4C57C40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59" name="ZoneTexte 358">
          <a:extLst>
            <a:ext uri="{FF2B5EF4-FFF2-40B4-BE49-F238E27FC236}">
              <a16:creationId xmlns:a16="http://schemas.microsoft.com/office/drawing/2014/main" id="{78A2B854-080C-47C6-BD7A-2FF127DD4EA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0" name="ZoneTexte 359">
          <a:extLst>
            <a:ext uri="{FF2B5EF4-FFF2-40B4-BE49-F238E27FC236}">
              <a16:creationId xmlns:a16="http://schemas.microsoft.com/office/drawing/2014/main" id="{1A91DFA5-F152-455F-A54C-BD3C5D7A42E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1" name="ZoneTexte 360">
          <a:extLst>
            <a:ext uri="{FF2B5EF4-FFF2-40B4-BE49-F238E27FC236}">
              <a16:creationId xmlns:a16="http://schemas.microsoft.com/office/drawing/2014/main" id="{1443CAA6-3343-4E7A-A53B-EA7724118EA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2" name="ZoneTexte 361">
          <a:extLst>
            <a:ext uri="{FF2B5EF4-FFF2-40B4-BE49-F238E27FC236}">
              <a16:creationId xmlns:a16="http://schemas.microsoft.com/office/drawing/2014/main" id="{EF5F78FE-0AA0-4A29-A226-89203EA676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3" name="ZoneTexte 362">
          <a:extLst>
            <a:ext uri="{FF2B5EF4-FFF2-40B4-BE49-F238E27FC236}">
              <a16:creationId xmlns:a16="http://schemas.microsoft.com/office/drawing/2014/main" id="{7D1F9CA3-2BD5-449F-AD4B-B02BBCB7742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4" name="ZoneTexte 363">
          <a:extLst>
            <a:ext uri="{FF2B5EF4-FFF2-40B4-BE49-F238E27FC236}">
              <a16:creationId xmlns:a16="http://schemas.microsoft.com/office/drawing/2014/main" id="{D58B6226-9D2F-4C82-8F29-58414874372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5" name="ZoneTexte 364">
          <a:extLst>
            <a:ext uri="{FF2B5EF4-FFF2-40B4-BE49-F238E27FC236}">
              <a16:creationId xmlns:a16="http://schemas.microsoft.com/office/drawing/2014/main" id="{2CF7B8D0-37C3-441B-BDDD-90EA2CA338D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6" name="ZoneTexte 365">
          <a:extLst>
            <a:ext uri="{FF2B5EF4-FFF2-40B4-BE49-F238E27FC236}">
              <a16:creationId xmlns:a16="http://schemas.microsoft.com/office/drawing/2014/main" id="{47002A5D-A978-4C28-993A-711B3C437F5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7" name="ZoneTexte 366">
          <a:extLst>
            <a:ext uri="{FF2B5EF4-FFF2-40B4-BE49-F238E27FC236}">
              <a16:creationId xmlns:a16="http://schemas.microsoft.com/office/drawing/2014/main" id="{A9CBC8AE-C183-403D-89CD-F23B74C7814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8" name="ZoneTexte 367">
          <a:extLst>
            <a:ext uri="{FF2B5EF4-FFF2-40B4-BE49-F238E27FC236}">
              <a16:creationId xmlns:a16="http://schemas.microsoft.com/office/drawing/2014/main" id="{82353419-B9C0-4BE5-996C-18FC48CE00A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69" name="ZoneTexte 368">
          <a:extLst>
            <a:ext uri="{FF2B5EF4-FFF2-40B4-BE49-F238E27FC236}">
              <a16:creationId xmlns:a16="http://schemas.microsoft.com/office/drawing/2014/main" id="{738B95EA-AD3F-4E7F-A714-979AD1469AF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0" name="ZoneTexte 369">
          <a:extLst>
            <a:ext uri="{FF2B5EF4-FFF2-40B4-BE49-F238E27FC236}">
              <a16:creationId xmlns:a16="http://schemas.microsoft.com/office/drawing/2014/main" id="{1FEDD8C1-F1CD-4191-A2C8-DDBCC85E462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1" name="ZoneTexte 370">
          <a:extLst>
            <a:ext uri="{FF2B5EF4-FFF2-40B4-BE49-F238E27FC236}">
              <a16:creationId xmlns:a16="http://schemas.microsoft.com/office/drawing/2014/main" id="{8F0CFCFE-2B28-408A-8556-4B388F77231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2" name="ZoneTexte 371">
          <a:extLst>
            <a:ext uri="{FF2B5EF4-FFF2-40B4-BE49-F238E27FC236}">
              <a16:creationId xmlns:a16="http://schemas.microsoft.com/office/drawing/2014/main" id="{585C5B25-7710-4B61-A8A2-69AEC17C4F5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3" name="ZoneTexte 372">
          <a:extLst>
            <a:ext uri="{FF2B5EF4-FFF2-40B4-BE49-F238E27FC236}">
              <a16:creationId xmlns:a16="http://schemas.microsoft.com/office/drawing/2014/main" id="{2BAD3B2D-354D-4202-8080-AA2D2C3F2F9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4" name="ZoneTexte 373">
          <a:extLst>
            <a:ext uri="{FF2B5EF4-FFF2-40B4-BE49-F238E27FC236}">
              <a16:creationId xmlns:a16="http://schemas.microsoft.com/office/drawing/2014/main" id="{B46E3D93-47D3-44B9-8F04-CBC039B7FC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5" name="ZoneTexte 374">
          <a:extLst>
            <a:ext uri="{FF2B5EF4-FFF2-40B4-BE49-F238E27FC236}">
              <a16:creationId xmlns:a16="http://schemas.microsoft.com/office/drawing/2014/main" id="{2EF8EAA9-EE80-416A-A8E8-0F559FD1DBF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6" name="ZoneTexte 375">
          <a:extLst>
            <a:ext uri="{FF2B5EF4-FFF2-40B4-BE49-F238E27FC236}">
              <a16:creationId xmlns:a16="http://schemas.microsoft.com/office/drawing/2014/main" id="{A4E6442C-E4EF-4928-B460-74C5794F522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7" name="ZoneTexte 376">
          <a:extLst>
            <a:ext uri="{FF2B5EF4-FFF2-40B4-BE49-F238E27FC236}">
              <a16:creationId xmlns:a16="http://schemas.microsoft.com/office/drawing/2014/main" id="{4B61012C-8827-499E-B0F7-89FC8F9803B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8" name="ZoneTexte 377">
          <a:extLst>
            <a:ext uri="{FF2B5EF4-FFF2-40B4-BE49-F238E27FC236}">
              <a16:creationId xmlns:a16="http://schemas.microsoft.com/office/drawing/2014/main" id="{DB05D1A7-A5E1-4DAE-99E1-27093A59A02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79" name="ZoneTexte 378">
          <a:extLst>
            <a:ext uri="{FF2B5EF4-FFF2-40B4-BE49-F238E27FC236}">
              <a16:creationId xmlns:a16="http://schemas.microsoft.com/office/drawing/2014/main" id="{5AF54E71-4D2F-44C8-A928-6FA4C3D417D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0" name="ZoneTexte 379">
          <a:extLst>
            <a:ext uri="{FF2B5EF4-FFF2-40B4-BE49-F238E27FC236}">
              <a16:creationId xmlns:a16="http://schemas.microsoft.com/office/drawing/2014/main" id="{78B9B4CE-3037-4495-91E7-C36DB5DD00B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1" name="ZoneTexte 380">
          <a:extLst>
            <a:ext uri="{FF2B5EF4-FFF2-40B4-BE49-F238E27FC236}">
              <a16:creationId xmlns:a16="http://schemas.microsoft.com/office/drawing/2014/main" id="{A545AD6C-082F-4180-BEBA-63DEDE0CC08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2" name="ZoneTexte 381">
          <a:extLst>
            <a:ext uri="{FF2B5EF4-FFF2-40B4-BE49-F238E27FC236}">
              <a16:creationId xmlns:a16="http://schemas.microsoft.com/office/drawing/2014/main" id="{F15D4B65-6D0F-4C69-809F-70643D9C973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3" name="ZoneTexte 382">
          <a:extLst>
            <a:ext uri="{FF2B5EF4-FFF2-40B4-BE49-F238E27FC236}">
              <a16:creationId xmlns:a16="http://schemas.microsoft.com/office/drawing/2014/main" id="{3CB70305-F20B-427E-943C-500E10A9616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4" name="ZoneTexte 383">
          <a:extLst>
            <a:ext uri="{FF2B5EF4-FFF2-40B4-BE49-F238E27FC236}">
              <a16:creationId xmlns:a16="http://schemas.microsoft.com/office/drawing/2014/main" id="{B08684DD-DB92-4C10-AA9B-6C19B86BEFD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5" name="ZoneTexte 384">
          <a:extLst>
            <a:ext uri="{FF2B5EF4-FFF2-40B4-BE49-F238E27FC236}">
              <a16:creationId xmlns:a16="http://schemas.microsoft.com/office/drawing/2014/main" id="{A78E959B-F07A-4EA5-A955-85F61B6F7B3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6" name="ZoneTexte 385">
          <a:extLst>
            <a:ext uri="{FF2B5EF4-FFF2-40B4-BE49-F238E27FC236}">
              <a16:creationId xmlns:a16="http://schemas.microsoft.com/office/drawing/2014/main" id="{76430401-2713-4780-ACEB-B38D9851619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7" name="ZoneTexte 386">
          <a:extLst>
            <a:ext uri="{FF2B5EF4-FFF2-40B4-BE49-F238E27FC236}">
              <a16:creationId xmlns:a16="http://schemas.microsoft.com/office/drawing/2014/main" id="{3A15762C-D5D4-4F29-8D74-42040AD040F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8" name="ZoneTexte 387">
          <a:extLst>
            <a:ext uri="{FF2B5EF4-FFF2-40B4-BE49-F238E27FC236}">
              <a16:creationId xmlns:a16="http://schemas.microsoft.com/office/drawing/2014/main" id="{FBDB8914-12A4-4249-AF31-0A236A25051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89" name="ZoneTexte 388">
          <a:extLst>
            <a:ext uri="{FF2B5EF4-FFF2-40B4-BE49-F238E27FC236}">
              <a16:creationId xmlns:a16="http://schemas.microsoft.com/office/drawing/2014/main" id="{CA75A43D-7A7A-4A7B-9E82-9BE10BF5803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0" name="ZoneTexte 389">
          <a:extLst>
            <a:ext uri="{FF2B5EF4-FFF2-40B4-BE49-F238E27FC236}">
              <a16:creationId xmlns:a16="http://schemas.microsoft.com/office/drawing/2014/main" id="{4215901C-7605-449E-B4C0-A29614AC081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1" name="ZoneTexte 390">
          <a:extLst>
            <a:ext uri="{FF2B5EF4-FFF2-40B4-BE49-F238E27FC236}">
              <a16:creationId xmlns:a16="http://schemas.microsoft.com/office/drawing/2014/main" id="{47F2267A-9D40-4C96-83D6-8AC683485AB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2" name="ZoneTexte 391">
          <a:extLst>
            <a:ext uri="{FF2B5EF4-FFF2-40B4-BE49-F238E27FC236}">
              <a16:creationId xmlns:a16="http://schemas.microsoft.com/office/drawing/2014/main" id="{3529F08B-A6DD-44E8-80DA-CD84477212C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3" name="ZoneTexte 392">
          <a:extLst>
            <a:ext uri="{FF2B5EF4-FFF2-40B4-BE49-F238E27FC236}">
              <a16:creationId xmlns:a16="http://schemas.microsoft.com/office/drawing/2014/main" id="{CFD398F0-E371-47BC-A26E-78EE9045194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4" name="ZoneTexte 393">
          <a:extLst>
            <a:ext uri="{FF2B5EF4-FFF2-40B4-BE49-F238E27FC236}">
              <a16:creationId xmlns:a16="http://schemas.microsoft.com/office/drawing/2014/main" id="{9019EECD-10C0-4B1F-BC59-899C9D8046F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5" name="ZoneTexte 394">
          <a:extLst>
            <a:ext uri="{FF2B5EF4-FFF2-40B4-BE49-F238E27FC236}">
              <a16:creationId xmlns:a16="http://schemas.microsoft.com/office/drawing/2014/main" id="{D0B01ABB-A887-491E-9803-316B4D6BCCD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6" name="ZoneTexte 395">
          <a:extLst>
            <a:ext uri="{FF2B5EF4-FFF2-40B4-BE49-F238E27FC236}">
              <a16:creationId xmlns:a16="http://schemas.microsoft.com/office/drawing/2014/main" id="{6DE47D0D-B0ED-4D99-B1BD-3996F42FAE6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7" name="ZoneTexte 396">
          <a:extLst>
            <a:ext uri="{FF2B5EF4-FFF2-40B4-BE49-F238E27FC236}">
              <a16:creationId xmlns:a16="http://schemas.microsoft.com/office/drawing/2014/main" id="{97C42F0B-2C43-4314-BCE8-612762D2D81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8" name="ZoneTexte 397">
          <a:extLst>
            <a:ext uri="{FF2B5EF4-FFF2-40B4-BE49-F238E27FC236}">
              <a16:creationId xmlns:a16="http://schemas.microsoft.com/office/drawing/2014/main" id="{FFFD97C0-0558-4CCA-975E-15ECF1BF9DA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399" name="ZoneTexte 398">
          <a:extLst>
            <a:ext uri="{FF2B5EF4-FFF2-40B4-BE49-F238E27FC236}">
              <a16:creationId xmlns:a16="http://schemas.microsoft.com/office/drawing/2014/main" id="{EAB697D8-8B02-4DD1-BD34-3E7C211918F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0" name="ZoneTexte 399">
          <a:extLst>
            <a:ext uri="{FF2B5EF4-FFF2-40B4-BE49-F238E27FC236}">
              <a16:creationId xmlns:a16="http://schemas.microsoft.com/office/drawing/2014/main" id="{F65F60BC-BCA5-4102-8F7F-B08FA35DF66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1" name="ZoneTexte 400">
          <a:extLst>
            <a:ext uri="{FF2B5EF4-FFF2-40B4-BE49-F238E27FC236}">
              <a16:creationId xmlns:a16="http://schemas.microsoft.com/office/drawing/2014/main" id="{8D79F3A9-23BC-47B1-9D4A-85D865CE037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2" name="ZoneTexte 401">
          <a:extLst>
            <a:ext uri="{FF2B5EF4-FFF2-40B4-BE49-F238E27FC236}">
              <a16:creationId xmlns:a16="http://schemas.microsoft.com/office/drawing/2014/main" id="{19586478-CD0D-4385-9AEE-AA9A68B7B39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3" name="ZoneTexte 402">
          <a:extLst>
            <a:ext uri="{FF2B5EF4-FFF2-40B4-BE49-F238E27FC236}">
              <a16:creationId xmlns:a16="http://schemas.microsoft.com/office/drawing/2014/main" id="{0B657645-490C-4CDA-829C-6F5F7723F0F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4" name="ZoneTexte 403">
          <a:extLst>
            <a:ext uri="{FF2B5EF4-FFF2-40B4-BE49-F238E27FC236}">
              <a16:creationId xmlns:a16="http://schemas.microsoft.com/office/drawing/2014/main" id="{8CC825A7-FE61-4CB3-8B5B-2DAC6B9E518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5" name="ZoneTexte 404">
          <a:extLst>
            <a:ext uri="{FF2B5EF4-FFF2-40B4-BE49-F238E27FC236}">
              <a16:creationId xmlns:a16="http://schemas.microsoft.com/office/drawing/2014/main" id="{67B20A59-1D16-4C4E-A345-1F9F6F4FAD0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6" name="ZoneTexte 405">
          <a:extLst>
            <a:ext uri="{FF2B5EF4-FFF2-40B4-BE49-F238E27FC236}">
              <a16:creationId xmlns:a16="http://schemas.microsoft.com/office/drawing/2014/main" id="{FE7323EF-87B1-4378-9C62-DE66B204BD0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7" name="ZoneTexte 406">
          <a:extLst>
            <a:ext uri="{FF2B5EF4-FFF2-40B4-BE49-F238E27FC236}">
              <a16:creationId xmlns:a16="http://schemas.microsoft.com/office/drawing/2014/main" id="{33FA1360-47FA-4608-BE33-C1AE0678821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8" name="ZoneTexte 407">
          <a:extLst>
            <a:ext uri="{FF2B5EF4-FFF2-40B4-BE49-F238E27FC236}">
              <a16:creationId xmlns:a16="http://schemas.microsoft.com/office/drawing/2014/main" id="{D5949A17-C214-441D-9D29-656F1399ECF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09" name="ZoneTexte 408">
          <a:extLst>
            <a:ext uri="{FF2B5EF4-FFF2-40B4-BE49-F238E27FC236}">
              <a16:creationId xmlns:a16="http://schemas.microsoft.com/office/drawing/2014/main" id="{5EA3C029-40BA-4D3D-A8BE-563B12A69CB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0" name="ZoneTexte 409">
          <a:extLst>
            <a:ext uri="{FF2B5EF4-FFF2-40B4-BE49-F238E27FC236}">
              <a16:creationId xmlns:a16="http://schemas.microsoft.com/office/drawing/2014/main" id="{AA2FA27C-C6CB-40FA-A7EC-5C3E1109235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1" name="ZoneTexte 410">
          <a:extLst>
            <a:ext uri="{FF2B5EF4-FFF2-40B4-BE49-F238E27FC236}">
              <a16:creationId xmlns:a16="http://schemas.microsoft.com/office/drawing/2014/main" id="{27E1154F-B029-4F48-98C7-887B7C1DB59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2" name="ZoneTexte 411">
          <a:extLst>
            <a:ext uri="{FF2B5EF4-FFF2-40B4-BE49-F238E27FC236}">
              <a16:creationId xmlns:a16="http://schemas.microsoft.com/office/drawing/2014/main" id="{08EB717F-D3B3-4EE8-A8ED-6A622DF3256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3" name="ZoneTexte 412">
          <a:extLst>
            <a:ext uri="{FF2B5EF4-FFF2-40B4-BE49-F238E27FC236}">
              <a16:creationId xmlns:a16="http://schemas.microsoft.com/office/drawing/2014/main" id="{6B172134-DF86-4A47-8DE2-2F0402123A6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4" name="ZoneTexte 413">
          <a:extLst>
            <a:ext uri="{FF2B5EF4-FFF2-40B4-BE49-F238E27FC236}">
              <a16:creationId xmlns:a16="http://schemas.microsoft.com/office/drawing/2014/main" id="{AB44C086-3751-46C8-B0AE-158E165052F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5" name="ZoneTexte 414">
          <a:extLst>
            <a:ext uri="{FF2B5EF4-FFF2-40B4-BE49-F238E27FC236}">
              <a16:creationId xmlns:a16="http://schemas.microsoft.com/office/drawing/2014/main" id="{4B49A497-1A48-4684-8FEF-610513CC62D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6" name="ZoneTexte 415">
          <a:extLst>
            <a:ext uri="{FF2B5EF4-FFF2-40B4-BE49-F238E27FC236}">
              <a16:creationId xmlns:a16="http://schemas.microsoft.com/office/drawing/2014/main" id="{5FB2EFC4-F654-4D78-A2EC-7A9F7919E1F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7" name="ZoneTexte 416">
          <a:extLst>
            <a:ext uri="{FF2B5EF4-FFF2-40B4-BE49-F238E27FC236}">
              <a16:creationId xmlns:a16="http://schemas.microsoft.com/office/drawing/2014/main" id="{42FB2513-CE6F-47CC-907B-DB48B08D226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8" name="ZoneTexte 417">
          <a:extLst>
            <a:ext uri="{FF2B5EF4-FFF2-40B4-BE49-F238E27FC236}">
              <a16:creationId xmlns:a16="http://schemas.microsoft.com/office/drawing/2014/main" id="{B12D9393-186B-4320-BDF7-A38CD1084EE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19" name="ZoneTexte 418">
          <a:extLst>
            <a:ext uri="{FF2B5EF4-FFF2-40B4-BE49-F238E27FC236}">
              <a16:creationId xmlns:a16="http://schemas.microsoft.com/office/drawing/2014/main" id="{34EDAB74-BCEE-435E-A62C-DF28CD176F1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0" name="ZoneTexte 419">
          <a:extLst>
            <a:ext uri="{FF2B5EF4-FFF2-40B4-BE49-F238E27FC236}">
              <a16:creationId xmlns:a16="http://schemas.microsoft.com/office/drawing/2014/main" id="{47443ABF-5283-4250-A054-23CCC434E44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1" name="ZoneTexte 420">
          <a:extLst>
            <a:ext uri="{FF2B5EF4-FFF2-40B4-BE49-F238E27FC236}">
              <a16:creationId xmlns:a16="http://schemas.microsoft.com/office/drawing/2014/main" id="{66037CEE-084D-468E-81B2-B0724088E91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2" name="ZoneTexte 421">
          <a:extLst>
            <a:ext uri="{FF2B5EF4-FFF2-40B4-BE49-F238E27FC236}">
              <a16:creationId xmlns:a16="http://schemas.microsoft.com/office/drawing/2014/main" id="{19EFC051-9AD2-4C68-91B0-BB64E176620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3" name="ZoneTexte 422">
          <a:extLst>
            <a:ext uri="{FF2B5EF4-FFF2-40B4-BE49-F238E27FC236}">
              <a16:creationId xmlns:a16="http://schemas.microsoft.com/office/drawing/2014/main" id="{D1C2A458-50DE-4E58-97AA-8C4A074292B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4" name="ZoneTexte 423">
          <a:extLst>
            <a:ext uri="{FF2B5EF4-FFF2-40B4-BE49-F238E27FC236}">
              <a16:creationId xmlns:a16="http://schemas.microsoft.com/office/drawing/2014/main" id="{DCF13E3F-BEBD-48DD-801A-D4D3FE30516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5" name="ZoneTexte 424">
          <a:extLst>
            <a:ext uri="{FF2B5EF4-FFF2-40B4-BE49-F238E27FC236}">
              <a16:creationId xmlns:a16="http://schemas.microsoft.com/office/drawing/2014/main" id="{420F3477-C565-4206-BF7D-CB93469AC97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6" name="ZoneTexte 425">
          <a:extLst>
            <a:ext uri="{FF2B5EF4-FFF2-40B4-BE49-F238E27FC236}">
              <a16:creationId xmlns:a16="http://schemas.microsoft.com/office/drawing/2014/main" id="{FD74BC67-DB01-4526-9198-E427AF904C9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7" name="ZoneTexte 426">
          <a:extLst>
            <a:ext uri="{FF2B5EF4-FFF2-40B4-BE49-F238E27FC236}">
              <a16:creationId xmlns:a16="http://schemas.microsoft.com/office/drawing/2014/main" id="{871CD927-1F49-4054-AC8E-1F1B2F76817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8" name="ZoneTexte 427">
          <a:extLst>
            <a:ext uri="{FF2B5EF4-FFF2-40B4-BE49-F238E27FC236}">
              <a16:creationId xmlns:a16="http://schemas.microsoft.com/office/drawing/2014/main" id="{AE60AF65-A96E-489F-9EE7-0632FD531AD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29" name="ZoneTexte 428">
          <a:extLst>
            <a:ext uri="{FF2B5EF4-FFF2-40B4-BE49-F238E27FC236}">
              <a16:creationId xmlns:a16="http://schemas.microsoft.com/office/drawing/2014/main" id="{D721301D-1649-42FF-BAA1-09D1FD138B1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0" name="ZoneTexte 429">
          <a:extLst>
            <a:ext uri="{FF2B5EF4-FFF2-40B4-BE49-F238E27FC236}">
              <a16:creationId xmlns:a16="http://schemas.microsoft.com/office/drawing/2014/main" id="{54CE2C81-FCD1-4AB5-9293-34B93667ED6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1" name="ZoneTexte 430">
          <a:extLst>
            <a:ext uri="{FF2B5EF4-FFF2-40B4-BE49-F238E27FC236}">
              <a16:creationId xmlns:a16="http://schemas.microsoft.com/office/drawing/2014/main" id="{F4A6557D-E61A-44B8-BACA-2A550C31450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2" name="ZoneTexte 431">
          <a:extLst>
            <a:ext uri="{FF2B5EF4-FFF2-40B4-BE49-F238E27FC236}">
              <a16:creationId xmlns:a16="http://schemas.microsoft.com/office/drawing/2014/main" id="{E20A43B6-E156-4D50-85F6-2853C6749F3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3" name="ZoneTexte 432">
          <a:extLst>
            <a:ext uri="{FF2B5EF4-FFF2-40B4-BE49-F238E27FC236}">
              <a16:creationId xmlns:a16="http://schemas.microsoft.com/office/drawing/2014/main" id="{DBBAC846-D64F-47D5-B0BE-E13C78856F6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4" name="ZoneTexte 433">
          <a:extLst>
            <a:ext uri="{FF2B5EF4-FFF2-40B4-BE49-F238E27FC236}">
              <a16:creationId xmlns:a16="http://schemas.microsoft.com/office/drawing/2014/main" id="{6D2225FE-E03E-4080-8BBA-446AF249451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5" name="ZoneTexte 434">
          <a:extLst>
            <a:ext uri="{FF2B5EF4-FFF2-40B4-BE49-F238E27FC236}">
              <a16:creationId xmlns:a16="http://schemas.microsoft.com/office/drawing/2014/main" id="{403ACAF3-5FEE-4102-9BE0-0BB3E8BCA92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6" name="ZoneTexte 435">
          <a:extLst>
            <a:ext uri="{FF2B5EF4-FFF2-40B4-BE49-F238E27FC236}">
              <a16:creationId xmlns:a16="http://schemas.microsoft.com/office/drawing/2014/main" id="{C643E450-96DF-463D-914E-934C975A7E4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7" name="ZoneTexte 436">
          <a:extLst>
            <a:ext uri="{FF2B5EF4-FFF2-40B4-BE49-F238E27FC236}">
              <a16:creationId xmlns:a16="http://schemas.microsoft.com/office/drawing/2014/main" id="{EB1C7C02-1AA4-4D15-9DAE-EFB715EEF7D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8" name="ZoneTexte 437">
          <a:extLst>
            <a:ext uri="{FF2B5EF4-FFF2-40B4-BE49-F238E27FC236}">
              <a16:creationId xmlns:a16="http://schemas.microsoft.com/office/drawing/2014/main" id="{44890087-E76C-40CD-BA30-3CA6CBC1197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39" name="ZoneTexte 438">
          <a:extLst>
            <a:ext uri="{FF2B5EF4-FFF2-40B4-BE49-F238E27FC236}">
              <a16:creationId xmlns:a16="http://schemas.microsoft.com/office/drawing/2014/main" id="{5DC8448E-8B1F-4E01-9DC1-A069B4041F7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0" name="ZoneTexte 439">
          <a:extLst>
            <a:ext uri="{FF2B5EF4-FFF2-40B4-BE49-F238E27FC236}">
              <a16:creationId xmlns:a16="http://schemas.microsoft.com/office/drawing/2014/main" id="{08E56E69-B9AE-47B4-B185-19184573560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1" name="ZoneTexte 440">
          <a:extLst>
            <a:ext uri="{FF2B5EF4-FFF2-40B4-BE49-F238E27FC236}">
              <a16:creationId xmlns:a16="http://schemas.microsoft.com/office/drawing/2014/main" id="{D73A9EC2-A2E0-4B3A-9819-0058ED86265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2" name="ZoneTexte 441">
          <a:extLst>
            <a:ext uri="{FF2B5EF4-FFF2-40B4-BE49-F238E27FC236}">
              <a16:creationId xmlns:a16="http://schemas.microsoft.com/office/drawing/2014/main" id="{98C25CA0-FE55-401D-B4F6-BF75E2F6E08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3" name="ZoneTexte 442">
          <a:extLst>
            <a:ext uri="{FF2B5EF4-FFF2-40B4-BE49-F238E27FC236}">
              <a16:creationId xmlns:a16="http://schemas.microsoft.com/office/drawing/2014/main" id="{34828D2C-0A1F-45DF-B339-34E75FD7FC4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4" name="ZoneTexte 443">
          <a:extLst>
            <a:ext uri="{FF2B5EF4-FFF2-40B4-BE49-F238E27FC236}">
              <a16:creationId xmlns:a16="http://schemas.microsoft.com/office/drawing/2014/main" id="{1ED989F7-F728-4720-A325-BE1EBCA9BC0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5" name="ZoneTexte 444">
          <a:extLst>
            <a:ext uri="{FF2B5EF4-FFF2-40B4-BE49-F238E27FC236}">
              <a16:creationId xmlns:a16="http://schemas.microsoft.com/office/drawing/2014/main" id="{4719E4F6-37CF-43B2-9F57-2B27D7C126D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6" name="ZoneTexte 445">
          <a:extLst>
            <a:ext uri="{FF2B5EF4-FFF2-40B4-BE49-F238E27FC236}">
              <a16:creationId xmlns:a16="http://schemas.microsoft.com/office/drawing/2014/main" id="{D81CF2B9-CB6C-41C1-AAA9-E092D01E8E2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7" name="ZoneTexte 446">
          <a:extLst>
            <a:ext uri="{FF2B5EF4-FFF2-40B4-BE49-F238E27FC236}">
              <a16:creationId xmlns:a16="http://schemas.microsoft.com/office/drawing/2014/main" id="{D8ED3AB8-4503-4B34-B6D6-3731896AB67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8" name="ZoneTexte 447">
          <a:extLst>
            <a:ext uri="{FF2B5EF4-FFF2-40B4-BE49-F238E27FC236}">
              <a16:creationId xmlns:a16="http://schemas.microsoft.com/office/drawing/2014/main" id="{BAB38E22-ECD5-4AB3-A8F8-4E9D74A2DFF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49" name="ZoneTexte 448">
          <a:extLst>
            <a:ext uri="{FF2B5EF4-FFF2-40B4-BE49-F238E27FC236}">
              <a16:creationId xmlns:a16="http://schemas.microsoft.com/office/drawing/2014/main" id="{4A699B4C-1922-4C92-B2DD-EF6492B2332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0" name="ZoneTexte 449">
          <a:extLst>
            <a:ext uri="{FF2B5EF4-FFF2-40B4-BE49-F238E27FC236}">
              <a16:creationId xmlns:a16="http://schemas.microsoft.com/office/drawing/2014/main" id="{2CEB27FD-2D1D-4687-83AA-CD329D76D09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1" name="ZoneTexte 450">
          <a:extLst>
            <a:ext uri="{FF2B5EF4-FFF2-40B4-BE49-F238E27FC236}">
              <a16:creationId xmlns:a16="http://schemas.microsoft.com/office/drawing/2014/main" id="{28DBEBA8-D593-4C50-8CAC-CE20698BB0A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2" name="ZoneTexte 451">
          <a:extLst>
            <a:ext uri="{FF2B5EF4-FFF2-40B4-BE49-F238E27FC236}">
              <a16:creationId xmlns:a16="http://schemas.microsoft.com/office/drawing/2014/main" id="{519F217D-1733-47DB-8435-2122CE4A8E0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3" name="ZoneTexte 452">
          <a:extLst>
            <a:ext uri="{FF2B5EF4-FFF2-40B4-BE49-F238E27FC236}">
              <a16:creationId xmlns:a16="http://schemas.microsoft.com/office/drawing/2014/main" id="{951D5142-0A9A-41FE-8422-FA471E5F10A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4" name="ZoneTexte 453">
          <a:extLst>
            <a:ext uri="{FF2B5EF4-FFF2-40B4-BE49-F238E27FC236}">
              <a16:creationId xmlns:a16="http://schemas.microsoft.com/office/drawing/2014/main" id="{722C27E4-D407-4E90-AE16-B6E9AAC4921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5" name="ZoneTexte 454">
          <a:extLst>
            <a:ext uri="{FF2B5EF4-FFF2-40B4-BE49-F238E27FC236}">
              <a16:creationId xmlns:a16="http://schemas.microsoft.com/office/drawing/2014/main" id="{BB4158DD-4DCD-4BB1-B8D1-DEF656BA27F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6" name="ZoneTexte 455">
          <a:extLst>
            <a:ext uri="{FF2B5EF4-FFF2-40B4-BE49-F238E27FC236}">
              <a16:creationId xmlns:a16="http://schemas.microsoft.com/office/drawing/2014/main" id="{3193CB20-F404-4DD8-AF14-EA1760465CB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7" name="ZoneTexte 456">
          <a:extLst>
            <a:ext uri="{FF2B5EF4-FFF2-40B4-BE49-F238E27FC236}">
              <a16:creationId xmlns:a16="http://schemas.microsoft.com/office/drawing/2014/main" id="{C01A6691-FF64-472E-8B49-A0813F0ADF5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8" name="ZoneTexte 457">
          <a:extLst>
            <a:ext uri="{FF2B5EF4-FFF2-40B4-BE49-F238E27FC236}">
              <a16:creationId xmlns:a16="http://schemas.microsoft.com/office/drawing/2014/main" id="{6C4F0D37-35EB-4B3B-A5B4-DAC57BE877A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59" name="ZoneTexte 458">
          <a:extLst>
            <a:ext uri="{FF2B5EF4-FFF2-40B4-BE49-F238E27FC236}">
              <a16:creationId xmlns:a16="http://schemas.microsoft.com/office/drawing/2014/main" id="{FADBFFBF-C64E-4DB0-B11F-ECB0EC966B6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0" name="ZoneTexte 459">
          <a:extLst>
            <a:ext uri="{FF2B5EF4-FFF2-40B4-BE49-F238E27FC236}">
              <a16:creationId xmlns:a16="http://schemas.microsoft.com/office/drawing/2014/main" id="{19C77D68-4679-4E76-92B9-358712E8663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1" name="ZoneTexte 460">
          <a:extLst>
            <a:ext uri="{FF2B5EF4-FFF2-40B4-BE49-F238E27FC236}">
              <a16:creationId xmlns:a16="http://schemas.microsoft.com/office/drawing/2014/main" id="{1BD3B1C9-196A-4661-BE7E-603CD3FD115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2" name="ZoneTexte 461">
          <a:extLst>
            <a:ext uri="{FF2B5EF4-FFF2-40B4-BE49-F238E27FC236}">
              <a16:creationId xmlns:a16="http://schemas.microsoft.com/office/drawing/2014/main" id="{DBDC8540-ACEA-424D-8C19-C6EC6E668D7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3" name="ZoneTexte 462">
          <a:extLst>
            <a:ext uri="{FF2B5EF4-FFF2-40B4-BE49-F238E27FC236}">
              <a16:creationId xmlns:a16="http://schemas.microsoft.com/office/drawing/2014/main" id="{A8F38B7D-D6F0-4C16-B1E5-D1C3A246D73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4" name="ZoneTexte 463">
          <a:extLst>
            <a:ext uri="{FF2B5EF4-FFF2-40B4-BE49-F238E27FC236}">
              <a16:creationId xmlns:a16="http://schemas.microsoft.com/office/drawing/2014/main" id="{C68B7E66-50EF-4685-A09C-F4D46ED8A6C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5" name="ZoneTexte 464">
          <a:extLst>
            <a:ext uri="{FF2B5EF4-FFF2-40B4-BE49-F238E27FC236}">
              <a16:creationId xmlns:a16="http://schemas.microsoft.com/office/drawing/2014/main" id="{39E1F34F-C755-4C0E-B77C-28B778C5DD9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6" name="ZoneTexte 465">
          <a:extLst>
            <a:ext uri="{FF2B5EF4-FFF2-40B4-BE49-F238E27FC236}">
              <a16:creationId xmlns:a16="http://schemas.microsoft.com/office/drawing/2014/main" id="{22245CCA-AFC4-4561-8FA6-D562F7CFE21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7" name="ZoneTexte 466">
          <a:extLst>
            <a:ext uri="{FF2B5EF4-FFF2-40B4-BE49-F238E27FC236}">
              <a16:creationId xmlns:a16="http://schemas.microsoft.com/office/drawing/2014/main" id="{7B17B5DC-B932-42BB-83B7-1FEC8EABB49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8" name="ZoneTexte 467">
          <a:extLst>
            <a:ext uri="{FF2B5EF4-FFF2-40B4-BE49-F238E27FC236}">
              <a16:creationId xmlns:a16="http://schemas.microsoft.com/office/drawing/2014/main" id="{CFF0543C-AC48-4F73-818C-E69A8A01047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69" name="ZoneTexte 468">
          <a:extLst>
            <a:ext uri="{FF2B5EF4-FFF2-40B4-BE49-F238E27FC236}">
              <a16:creationId xmlns:a16="http://schemas.microsoft.com/office/drawing/2014/main" id="{ED5A1690-CAEC-4667-A6CF-E92B2047B74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0" name="ZoneTexte 469">
          <a:extLst>
            <a:ext uri="{FF2B5EF4-FFF2-40B4-BE49-F238E27FC236}">
              <a16:creationId xmlns:a16="http://schemas.microsoft.com/office/drawing/2014/main" id="{34046876-2520-4F77-923F-5E7A8ED0DCD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1" name="ZoneTexte 470">
          <a:extLst>
            <a:ext uri="{FF2B5EF4-FFF2-40B4-BE49-F238E27FC236}">
              <a16:creationId xmlns:a16="http://schemas.microsoft.com/office/drawing/2014/main" id="{80D54ECC-52C5-4A47-B30E-ABE2CF0A7AD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2" name="ZoneTexte 471">
          <a:extLst>
            <a:ext uri="{FF2B5EF4-FFF2-40B4-BE49-F238E27FC236}">
              <a16:creationId xmlns:a16="http://schemas.microsoft.com/office/drawing/2014/main" id="{DA9FA8A1-320C-48BB-BFE3-9E4D7CE3BF9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3" name="ZoneTexte 472">
          <a:extLst>
            <a:ext uri="{FF2B5EF4-FFF2-40B4-BE49-F238E27FC236}">
              <a16:creationId xmlns:a16="http://schemas.microsoft.com/office/drawing/2014/main" id="{608E0D51-5404-47DB-930E-71DEB00C9B1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4" name="ZoneTexte 473">
          <a:extLst>
            <a:ext uri="{FF2B5EF4-FFF2-40B4-BE49-F238E27FC236}">
              <a16:creationId xmlns:a16="http://schemas.microsoft.com/office/drawing/2014/main" id="{47540C14-5ECB-42F3-9709-4E9422C41AC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5" name="ZoneTexte 474">
          <a:extLst>
            <a:ext uri="{FF2B5EF4-FFF2-40B4-BE49-F238E27FC236}">
              <a16:creationId xmlns:a16="http://schemas.microsoft.com/office/drawing/2014/main" id="{A7FBD7E8-3982-4BB7-A4EF-38F90DF68AB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6" name="ZoneTexte 475">
          <a:extLst>
            <a:ext uri="{FF2B5EF4-FFF2-40B4-BE49-F238E27FC236}">
              <a16:creationId xmlns:a16="http://schemas.microsoft.com/office/drawing/2014/main" id="{3BB1D091-9B3D-4EAB-AADD-5351320925E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7" name="ZoneTexte 476">
          <a:extLst>
            <a:ext uri="{FF2B5EF4-FFF2-40B4-BE49-F238E27FC236}">
              <a16:creationId xmlns:a16="http://schemas.microsoft.com/office/drawing/2014/main" id="{ECEA5E7D-4CBA-4A43-82F0-21CE0C65831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8" name="ZoneTexte 477">
          <a:extLst>
            <a:ext uri="{FF2B5EF4-FFF2-40B4-BE49-F238E27FC236}">
              <a16:creationId xmlns:a16="http://schemas.microsoft.com/office/drawing/2014/main" id="{A17D874E-B9DA-4AC0-B023-906ADFE018F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79" name="ZoneTexte 478">
          <a:extLst>
            <a:ext uri="{FF2B5EF4-FFF2-40B4-BE49-F238E27FC236}">
              <a16:creationId xmlns:a16="http://schemas.microsoft.com/office/drawing/2014/main" id="{29EBB2FC-7408-4D25-BAA7-F51ADB16BD0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0" name="ZoneTexte 479">
          <a:extLst>
            <a:ext uri="{FF2B5EF4-FFF2-40B4-BE49-F238E27FC236}">
              <a16:creationId xmlns:a16="http://schemas.microsoft.com/office/drawing/2014/main" id="{6BDB3A46-A506-4571-B2E9-29F379C2691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1" name="ZoneTexte 480">
          <a:extLst>
            <a:ext uri="{FF2B5EF4-FFF2-40B4-BE49-F238E27FC236}">
              <a16:creationId xmlns:a16="http://schemas.microsoft.com/office/drawing/2014/main" id="{3D6E20A7-5930-4D46-B57C-3BFAE392360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2" name="ZoneTexte 481">
          <a:extLst>
            <a:ext uri="{FF2B5EF4-FFF2-40B4-BE49-F238E27FC236}">
              <a16:creationId xmlns:a16="http://schemas.microsoft.com/office/drawing/2014/main" id="{FB70C0B5-5A87-46FB-9456-003765BD0A8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3" name="ZoneTexte 482">
          <a:extLst>
            <a:ext uri="{FF2B5EF4-FFF2-40B4-BE49-F238E27FC236}">
              <a16:creationId xmlns:a16="http://schemas.microsoft.com/office/drawing/2014/main" id="{C339490C-528D-4C66-A567-48A390A0749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4" name="ZoneTexte 483">
          <a:extLst>
            <a:ext uri="{FF2B5EF4-FFF2-40B4-BE49-F238E27FC236}">
              <a16:creationId xmlns:a16="http://schemas.microsoft.com/office/drawing/2014/main" id="{75F27248-514E-4BE2-ABC4-6BC1382EFA9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5" name="ZoneTexte 484">
          <a:extLst>
            <a:ext uri="{FF2B5EF4-FFF2-40B4-BE49-F238E27FC236}">
              <a16:creationId xmlns:a16="http://schemas.microsoft.com/office/drawing/2014/main" id="{9EF467D2-3409-4E2B-97A4-DB3B8EF411E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6" name="ZoneTexte 485">
          <a:extLst>
            <a:ext uri="{FF2B5EF4-FFF2-40B4-BE49-F238E27FC236}">
              <a16:creationId xmlns:a16="http://schemas.microsoft.com/office/drawing/2014/main" id="{C61373C3-1FD3-4121-B18F-B4C38FC94F4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7" name="ZoneTexte 486">
          <a:extLst>
            <a:ext uri="{FF2B5EF4-FFF2-40B4-BE49-F238E27FC236}">
              <a16:creationId xmlns:a16="http://schemas.microsoft.com/office/drawing/2014/main" id="{8E70B001-58DB-42AC-83F0-924073A93B9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8" name="ZoneTexte 487">
          <a:extLst>
            <a:ext uri="{FF2B5EF4-FFF2-40B4-BE49-F238E27FC236}">
              <a16:creationId xmlns:a16="http://schemas.microsoft.com/office/drawing/2014/main" id="{70F21F64-EAED-44C6-9F53-A81033EC35E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89" name="ZoneTexte 488">
          <a:extLst>
            <a:ext uri="{FF2B5EF4-FFF2-40B4-BE49-F238E27FC236}">
              <a16:creationId xmlns:a16="http://schemas.microsoft.com/office/drawing/2014/main" id="{FB8383B1-906E-48D2-B3F7-03CF2636E7D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0" name="ZoneTexte 489">
          <a:extLst>
            <a:ext uri="{FF2B5EF4-FFF2-40B4-BE49-F238E27FC236}">
              <a16:creationId xmlns:a16="http://schemas.microsoft.com/office/drawing/2014/main" id="{3CA5CC8B-01A3-4043-9F3C-0391ABA5004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1" name="ZoneTexte 490">
          <a:extLst>
            <a:ext uri="{FF2B5EF4-FFF2-40B4-BE49-F238E27FC236}">
              <a16:creationId xmlns:a16="http://schemas.microsoft.com/office/drawing/2014/main" id="{C3E7B4EF-3F98-4771-BF11-D5CF57641AE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2" name="ZoneTexte 491">
          <a:extLst>
            <a:ext uri="{FF2B5EF4-FFF2-40B4-BE49-F238E27FC236}">
              <a16:creationId xmlns:a16="http://schemas.microsoft.com/office/drawing/2014/main" id="{A541CABB-F387-4DE8-A178-ACD770E0D87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3" name="ZoneTexte 492">
          <a:extLst>
            <a:ext uri="{FF2B5EF4-FFF2-40B4-BE49-F238E27FC236}">
              <a16:creationId xmlns:a16="http://schemas.microsoft.com/office/drawing/2014/main" id="{B4516006-AAD3-4343-8EF6-89F087BDAF6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4" name="ZoneTexte 493">
          <a:extLst>
            <a:ext uri="{FF2B5EF4-FFF2-40B4-BE49-F238E27FC236}">
              <a16:creationId xmlns:a16="http://schemas.microsoft.com/office/drawing/2014/main" id="{F4D46FD0-5424-4CE4-A3BF-143843D5D5C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5" name="ZoneTexte 494">
          <a:extLst>
            <a:ext uri="{FF2B5EF4-FFF2-40B4-BE49-F238E27FC236}">
              <a16:creationId xmlns:a16="http://schemas.microsoft.com/office/drawing/2014/main" id="{A6643931-778D-440D-9322-C460EAE2E7F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6" name="ZoneTexte 495">
          <a:extLst>
            <a:ext uri="{FF2B5EF4-FFF2-40B4-BE49-F238E27FC236}">
              <a16:creationId xmlns:a16="http://schemas.microsoft.com/office/drawing/2014/main" id="{07580DC1-FC1A-4473-BD66-6E2603136F6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7" name="ZoneTexte 496">
          <a:extLst>
            <a:ext uri="{FF2B5EF4-FFF2-40B4-BE49-F238E27FC236}">
              <a16:creationId xmlns:a16="http://schemas.microsoft.com/office/drawing/2014/main" id="{2D4AF305-51E5-431B-B052-69375E92E75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8" name="ZoneTexte 497">
          <a:extLst>
            <a:ext uri="{FF2B5EF4-FFF2-40B4-BE49-F238E27FC236}">
              <a16:creationId xmlns:a16="http://schemas.microsoft.com/office/drawing/2014/main" id="{7FFBBC86-90FA-405E-8C1C-7467017168A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499" name="ZoneTexte 498">
          <a:extLst>
            <a:ext uri="{FF2B5EF4-FFF2-40B4-BE49-F238E27FC236}">
              <a16:creationId xmlns:a16="http://schemas.microsoft.com/office/drawing/2014/main" id="{EFCD439C-0502-420C-8C12-C5784982897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0" name="ZoneTexte 499">
          <a:extLst>
            <a:ext uri="{FF2B5EF4-FFF2-40B4-BE49-F238E27FC236}">
              <a16:creationId xmlns:a16="http://schemas.microsoft.com/office/drawing/2014/main" id="{1A58AF34-70B8-41B2-881F-43B70FFF8BE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1" name="ZoneTexte 500">
          <a:extLst>
            <a:ext uri="{FF2B5EF4-FFF2-40B4-BE49-F238E27FC236}">
              <a16:creationId xmlns:a16="http://schemas.microsoft.com/office/drawing/2014/main" id="{8F6DA16A-E92B-4FB7-9CFD-769887A5EC8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2" name="ZoneTexte 501">
          <a:extLst>
            <a:ext uri="{FF2B5EF4-FFF2-40B4-BE49-F238E27FC236}">
              <a16:creationId xmlns:a16="http://schemas.microsoft.com/office/drawing/2014/main" id="{4ADD1597-9EBD-4F85-9033-051F4D112B3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3" name="ZoneTexte 502">
          <a:extLst>
            <a:ext uri="{FF2B5EF4-FFF2-40B4-BE49-F238E27FC236}">
              <a16:creationId xmlns:a16="http://schemas.microsoft.com/office/drawing/2014/main" id="{72B5C917-F20C-42A0-A7FE-D7BB09D76B1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4" name="ZoneTexte 503">
          <a:extLst>
            <a:ext uri="{FF2B5EF4-FFF2-40B4-BE49-F238E27FC236}">
              <a16:creationId xmlns:a16="http://schemas.microsoft.com/office/drawing/2014/main" id="{0E90A5A6-B64A-48E9-B09D-20AC711AC6D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5" name="ZoneTexte 504">
          <a:extLst>
            <a:ext uri="{FF2B5EF4-FFF2-40B4-BE49-F238E27FC236}">
              <a16:creationId xmlns:a16="http://schemas.microsoft.com/office/drawing/2014/main" id="{6ECDE080-49C5-4398-96B5-A7299783F09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6" name="ZoneTexte 505">
          <a:extLst>
            <a:ext uri="{FF2B5EF4-FFF2-40B4-BE49-F238E27FC236}">
              <a16:creationId xmlns:a16="http://schemas.microsoft.com/office/drawing/2014/main" id="{E9B0A67A-9CFF-4727-AC29-C5595D56D14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7" name="ZoneTexte 506">
          <a:extLst>
            <a:ext uri="{FF2B5EF4-FFF2-40B4-BE49-F238E27FC236}">
              <a16:creationId xmlns:a16="http://schemas.microsoft.com/office/drawing/2014/main" id="{B117AF00-500C-44FD-A59A-F070AC8A0D9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8" name="ZoneTexte 507">
          <a:extLst>
            <a:ext uri="{FF2B5EF4-FFF2-40B4-BE49-F238E27FC236}">
              <a16:creationId xmlns:a16="http://schemas.microsoft.com/office/drawing/2014/main" id="{5E490D29-F08D-45DE-BF21-7016F13C0D5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09" name="ZoneTexte 508">
          <a:extLst>
            <a:ext uri="{FF2B5EF4-FFF2-40B4-BE49-F238E27FC236}">
              <a16:creationId xmlns:a16="http://schemas.microsoft.com/office/drawing/2014/main" id="{CDCC74A4-9DAD-464D-9D8B-3B3DF321C0B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0" name="ZoneTexte 509">
          <a:extLst>
            <a:ext uri="{FF2B5EF4-FFF2-40B4-BE49-F238E27FC236}">
              <a16:creationId xmlns:a16="http://schemas.microsoft.com/office/drawing/2014/main" id="{FE423F63-8A10-41F7-B4B8-2D2656DB963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1" name="ZoneTexte 510">
          <a:extLst>
            <a:ext uri="{FF2B5EF4-FFF2-40B4-BE49-F238E27FC236}">
              <a16:creationId xmlns:a16="http://schemas.microsoft.com/office/drawing/2014/main" id="{468C6017-4934-4516-89A4-91E28C7A7C7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2" name="ZoneTexte 511">
          <a:extLst>
            <a:ext uri="{FF2B5EF4-FFF2-40B4-BE49-F238E27FC236}">
              <a16:creationId xmlns:a16="http://schemas.microsoft.com/office/drawing/2014/main" id="{EA02BAC5-D5B4-4643-950F-3D7B6061EA2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3" name="ZoneTexte 512">
          <a:extLst>
            <a:ext uri="{FF2B5EF4-FFF2-40B4-BE49-F238E27FC236}">
              <a16:creationId xmlns:a16="http://schemas.microsoft.com/office/drawing/2014/main" id="{E251B83B-EAFC-4168-8B8A-79A58112D90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4" name="ZoneTexte 513">
          <a:extLst>
            <a:ext uri="{FF2B5EF4-FFF2-40B4-BE49-F238E27FC236}">
              <a16:creationId xmlns:a16="http://schemas.microsoft.com/office/drawing/2014/main" id="{B66D7991-9357-4DD8-B9F6-5C296C37E1B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5" name="ZoneTexte 514">
          <a:extLst>
            <a:ext uri="{FF2B5EF4-FFF2-40B4-BE49-F238E27FC236}">
              <a16:creationId xmlns:a16="http://schemas.microsoft.com/office/drawing/2014/main" id="{C5CBA3E9-19DB-4F62-BDF5-0015B5CD8498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6" name="ZoneTexte 515">
          <a:extLst>
            <a:ext uri="{FF2B5EF4-FFF2-40B4-BE49-F238E27FC236}">
              <a16:creationId xmlns:a16="http://schemas.microsoft.com/office/drawing/2014/main" id="{C87EB867-D26D-4964-BAFF-9E73B3E97A82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7" name="ZoneTexte 516">
          <a:extLst>
            <a:ext uri="{FF2B5EF4-FFF2-40B4-BE49-F238E27FC236}">
              <a16:creationId xmlns:a16="http://schemas.microsoft.com/office/drawing/2014/main" id="{85F6A628-48D5-4BD5-8F95-A0C9AEAC9EF0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8" name="ZoneTexte 517">
          <a:extLst>
            <a:ext uri="{FF2B5EF4-FFF2-40B4-BE49-F238E27FC236}">
              <a16:creationId xmlns:a16="http://schemas.microsoft.com/office/drawing/2014/main" id="{D99956A0-8B47-4D20-85AE-F37156DBD8AC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19" name="ZoneTexte 518">
          <a:extLst>
            <a:ext uri="{FF2B5EF4-FFF2-40B4-BE49-F238E27FC236}">
              <a16:creationId xmlns:a16="http://schemas.microsoft.com/office/drawing/2014/main" id="{CCD76F36-6974-4BAB-B436-24720E5CB022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20" name="ZoneTexte 519">
          <a:extLst>
            <a:ext uri="{FF2B5EF4-FFF2-40B4-BE49-F238E27FC236}">
              <a16:creationId xmlns:a16="http://schemas.microsoft.com/office/drawing/2014/main" id="{1D03623F-9588-4D76-B8FB-D2F939C4C898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21" name="ZoneTexte 520">
          <a:extLst>
            <a:ext uri="{FF2B5EF4-FFF2-40B4-BE49-F238E27FC236}">
              <a16:creationId xmlns:a16="http://schemas.microsoft.com/office/drawing/2014/main" id="{84C9D38C-B695-4319-A405-A921617367D2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22" name="ZoneTexte 521">
          <a:extLst>
            <a:ext uri="{FF2B5EF4-FFF2-40B4-BE49-F238E27FC236}">
              <a16:creationId xmlns:a16="http://schemas.microsoft.com/office/drawing/2014/main" id="{0353EA49-1FB5-470B-949A-E56F15D58930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523" name="ZoneTexte 522">
          <a:extLst>
            <a:ext uri="{FF2B5EF4-FFF2-40B4-BE49-F238E27FC236}">
              <a16:creationId xmlns:a16="http://schemas.microsoft.com/office/drawing/2014/main" id="{3ACD325B-D55F-4AA5-AE97-62543B28243F}"/>
            </a:ext>
          </a:extLst>
        </xdr:cNvPr>
        <xdr:cNvSpPr txBox="1"/>
      </xdr:nvSpPr>
      <xdr:spPr>
        <a:xfrm>
          <a:off x="10447020" y="70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524" name="ZoneTexte 523">
          <a:extLst>
            <a:ext uri="{FF2B5EF4-FFF2-40B4-BE49-F238E27FC236}">
              <a16:creationId xmlns:a16="http://schemas.microsoft.com/office/drawing/2014/main" id="{0DB82ACC-DA6C-4F1C-98C2-A32E2C06D5A3}"/>
            </a:ext>
          </a:extLst>
        </xdr:cNvPr>
        <xdr:cNvSpPr txBox="1"/>
      </xdr:nvSpPr>
      <xdr:spPr>
        <a:xfrm>
          <a:off x="10447020" y="70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25" name="ZoneTexte 524">
          <a:extLst>
            <a:ext uri="{FF2B5EF4-FFF2-40B4-BE49-F238E27FC236}">
              <a16:creationId xmlns:a16="http://schemas.microsoft.com/office/drawing/2014/main" id="{3656E3A4-B630-4AD7-8F31-76BD825477F9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26" name="ZoneTexte 525">
          <a:extLst>
            <a:ext uri="{FF2B5EF4-FFF2-40B4-BE49-F238E27FC236}">
              <a16:creationId xmlns:a16="http://schemas.microsoft.com/office/drawing/2014/main" id="{84C6506C-4D7D-457B-9DF0-BF0D6F3904EB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27" name="ZoneTexte 526">
          <a:extLst>
            <a:ext uri="{FF2B5EF4-FFF2-40B4-BE49-F238E27FC236}">
              <a16:creationId xmlns:a16="http://schemas.microsoft.com/office/drawing/2014/main" id="{FD6148BE-CF33-44D2-AA87-EA4007979420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28" name="ZoneTexte 527">
          <a:extLst>
            <a:ext uri="{FF2B5EF4-FFF2-40B4-BE49-F238E27FC236}">
              <a16:creationId xmlns:a16="http://schemas.microsoft.com/office/drawing/2014/main" id="{060613DD-67CD-4605-A4F0-96E463AA331E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29" name="ZoneTexte 528">
          <a:extLst>
            <a:ext uri="{FF2B5EF4-FFF2-40B4-BE49-F238E27FC236}">
              <a16:creationId xmlns:a16="http://schemas.microsoft.com/office/drawing/2014/main" id="{1A0D3F3B-0F8B-4E3A-92B6-53722D016F67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30" name="ZoneTexte 529">
          <a:extLst>
            <a:ext uri="{FF2B5EF4-FFF2-40B4-BE49-F238E27FC236}">
              <a16:creationId xmlns:a16="http://schemas.microsoft.com/office/drawing/2014/main" id="{6840B6FE-E0B2-4DFA-AF25-FB123DFA209D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31" name="ZoneTexte 530">
          <a:extLst>
            <a:ext uri="{FF2B5EF4-FFF2-40B4-BE49-F238E27FC236}">
              <a16:creationId xmlns:a16="http://schemas.microsoft.com/office/drawing/2014/main" id="{B970DF6D-C941-4CD8-8E34-C2C5CFFC2F81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532" name="ZoneTexte 531">
          <a:extLst>
            <a:ext uri="{FF2B5EF4-FFF2-40B4-BE49-F238E27FC236}">
              <a16:creationId xmlns:a16="http://schemas.microsoft.com/office/drawing/2014/main" id="{2D7EAF49-C837-4229-91DC-88CB3C3CE129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533" name="ZoneTexte 532">
          <a:extLst>
            <a:ext uri="{FF2B5EF4-FFF2-40B4-BE49-F238E27FC236}">
              <a16:creationId xmlns:a16="http://schemas.microsoft.com/office/drawing/2014/main" id="{DB38754B-8D2B-4B20-8A67-CDAA304C9C88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534" name="ZoneTexte 533">
          <a:extLst>
            <a:ext uri="{FF2B5EF4-FFF2-40B4-BE49-F238E27FC236}">
              <a16:creationId xmlns:a16="http://schemas.microsoft.com/office/drawing/2014/main" id="{0420FA43-48F1-47CE-9F3D-BC8898E7C3B3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35" name="ZoneTexte 534">
          <a:extLst>
            <a:ext uri="{FF2B5EF4-FFF2-40B4-BE49-F238E27FC236}">
              <a16:creationId xmlns:a16="http://schemas.microsoft.com/office/drawing/2014/main" id="{4DB8F0FC-05EC-4BD1-9AEC-BB4260CCAEF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36" name="ZoneTexte 535">
          <a:extLst>
            <a:ext uri="{FF2B5EF4-FFF2-40B4-BE49-F238E27FC236}">
              <a16:creationId xmlns:a16="http://schemas.microsoft.com/office/drawing/2014/main" id="{D8AAD2B3-A1B4-4D5F-BE2B-816A14E98F5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37" name="ZoneTexte 536">
          <a:extLst>
            <a:ext uri="{FF2B5EF4-FFF2-40B4-BE49-F238E27FC236}">
              <a16:creationId xmlns:a16="http://schemas.microsoft.com/office/drawing/2014/main" id="{46F932F3-382A-44E5-9860-89A4E77DCE4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38" name="ZoneTexte 537">
          <a:extLst>
            <a:ext uri="{FF2B5EF4-FFF2-40B4-BE49-F238E27FC236}">
              <a16:creationId xmlns:a16="http://schemas.microsoft.com/office/drawing/2014/main" id="{6E8DE50F-F76C-4F98-B7EE-4F65F414A3A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39" name="ZoneTexte 538">
          <a:extLst>
            <a:ext uri="{FF2B5EF4-FFF2-40B4-BE49-F238E27FC236}">
              <a16:creationId xmlns:a16="http://schemas.microsoft.com/office/drawing/2014/main" id="{13BDC07A-EB56-4E4C-AECF-42BC16D9215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0" name="ZoneTexte 539">
          <a:extLst>
            <a:ext uri="{FF2B5EF4-FFF2-40B4-BE49-F238E27FC236}">
              <a16:creationId xmlns:a16="http://schemas.microsoft.com/office/drawing/2014/main" id="{2A977D44-F61D-441F-9FE8-91FAA13D748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1" name="ZoneTexte 540">
          <a:extLst>
            <a:ext uri="{FF2B5EF4-FFF2-40B4-BE49-F238E27FC236}">
              <a16:creationId xmlns:a16="http://schemas.microsoft.com/office/drawing/2014/main" id="{30A59CDA-56F9-4729-8A8E-0D187071367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2" name="ZoneTexte 541">
          <a:extLst>
            <a:ext uri="{FF2B5EF4-FFF2-40B4-BE49-F238E27FC236}">
              <a16:creationId xmlns:a16="http://schemas.microsoft.com/office/drawing/2014/main" id="{191DAA98-6D32-488E-9412-A7015DDEAB2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3" name="ZoneTexte 542">
          <a:extLst>
            <a:ext uri="{FF2B5EF4-FFF2-40B4-BE49-F238E27FC236}">
              <a16:creationId xmlns:a16="http://schemas.microsoft.com/office/drawing/2014/main" id="{9C8D1D7E-35F1-4725-94E8-71B07411DD7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4" name="ZoneTexte 543">
          <a:extLst>
            <a:ext uri="{FF2B5EF4-FFF2-40B4-BE49-F238E27FC236}">
              <a16:creationId xmlns:a16="http://schemas.microsoft.com/office/drawing/2014/main" id="{11BCC564-AFA7-4858-A24C-70EB0FA9CAA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5" name="ZoneTexte 544">
          <a:extLst>
            <a:ext uri="{FF2B5EF4-FFF2-40B4-BE49-F238E27FC236}">
              <a16:creationId xmlns:a16="http://schemas.microsoft.com/office/drawing/2014/main" id="{351BF4F5-BAF3-4015-8C91-9438601ADDA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6" name="ZoneTexte 545">
          <a:extLst>
            <a:ext uri="{FF2B5EF4-FFF2-40B4-BE49-F238E27FC236}">
              <a16:creationId xmlns:a16="http://schemas.microsoft.com/office/drawing/2014/main" id="{8D7B2B61-E48E-43B5-A3E6-26D808E4DDB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7" name="ZoneTexte 546">
          <a:extLst>
            <a:ext uri="{FF2B5EF4-FFF2-40B4-BE49-F238E27FC236}">
              <a16:creationId xmlns:a16="http://schemas.microsoft.com/office/drawing/2014/main" id="{7E660048-241E-4169-A129-279218BF54B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8" name="ZoneTexte 547">
          <a:extLst>
            <a:ext uri="{FF2B5EF4-FFF2-40B4-BE49-F238E27FC236}">
              <a16:creationId xmlns:a16="http://schemas.microsoft.com/office/drawing/2014/main" id="{800B5747-E6E6-4831-93EB-C0097FC962E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49" name="ZoneTexte 548">
          <a:extLst>
            <a:ext uri="{FF2B5EF4-FFF2-40B4-BE49-F238E27FC236}">
              <a16:creationId xmlns:a16="http://schemas.microsoft.com/office/drawing/2014/main" id="{00DB116E-0DF8-4237-A7EE-6D3C79724F6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0" name="ZoneTexte 549">
          <a:extLst>
            <a:ext uri="{FF2B5EF4-FFF2-40B4-BE49-F238E27FC236}">
              <a16:creationId xmlns:a16="http://schemas.microsoft.com/office/drawing/2014/main" id="{0F40E075-0EE3-49B1-9245-ED834A2A2B5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1" name="ZoneTexte 550">
          <a:extLst>
            <a:ext uri="{FF2B5EF4-FFF2-40B4-BE49-F238E27FC236}">
              <a16:creationId xmlns:a16="http://schemas.microsoft.com/office/drawing/2014/main" id="{BA19BC50-EDD8-4BF3-8450-A7A9EE1D529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2" name="ZoneTexte 551">
          <a:extLst>
            <a:ext uri="{FF2B5EF4-FFF2-40B4-BE49-F238E27FC236}">
              <a16:creationId xmlns:a16="http://schemas.microsoft.com/office/drawing/2014/main" id="{CDF5ED00-2DF8-457D-8E88-231B2B38A81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3" name="ZoneTexte 552">
          <a:extLst>
            <a:ext uri="{FF2B5EF4-FFF2-40B4-BE49-F238E27FC236}">
              <a16:creationId xmlns:a16="http://schemas.microsoft.com/office/drawing/2014/main" id="{3FFB51A2-1511-4D87-AAD3-0D8F215383F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4" name="ZoneTexte 553">
          <a:extLst>
            <a:ext uri="{FF2B5EF4-FFF2-40B4-BE49-F238E27FC236}">
              <a16:creationId xmlns:a16="http://schemas.microsoft.com/office/drawing/2014/main" id="{1E4E894B-B672-4BE8-ACE7-232BEB4A0AC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5" name="ZoneTexte 554">
          <a:extLst>
            <a:ext uri="{FF2B5EF4-FFF2-40B4-BE49-F238E27FC236}">
              <a16:creationId xmlns:a16="http://schemas.microsoft.com/office/drawing/2014/main" id="{5526641C-CB9D-443F-84EC-B0482E5C502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6" name="ZoneTexte 555">
          <a:extLst>
            <a:ext uri="{FF2B5EF4-FFF2-40B4-BE49-F238E27FC236}">
              <a16:creationId xmlns:a16="http://schemas.microsoft.com/office/drawing/2014/main" id="{37ADC673-C2F8-49EE-BA1E-922631AD997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7" name="ZoneTexte 556">
          <a:extLst>
            <a:ext uri="{FF2B5EF4-FFF2-40B4-BE49-F238E27FC236}">
              <a16:creationId xmlns:a16="http://schemas.microsoft.com/office/drawing/2014/main" id="{83BAFDAE-35ED-4521-A9E8-676497A33D1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8" name="ZoneTexte 557">
          <a:extLst>
            <a:ext uri="{FF2B5EF4-FFF2-40B4-BE49-F238E27FC236}">
              <a16:creationId xmlns:a16="http://schemas.microsoft.com/office/drawing/2014/main" id="{5ADC2188-AC78-4E70-A690-053D74E65AA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59" name="ZoneTexte 558">
          <a:extLst>
            <a:ext uri="{FF2B5EF4-FFF2-40B4-BE49-F238E27FC236}">
              <a16:creationId xmlns:a16="http://schemas.microsoft.com/office/drawing/2014/main" id="{0020549B-4BE5-45A3-B536-E001FDCC611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0" name="ZoneTexte 559">
          <a:extLst>
            <a:ext uri="{FF2B5EF4-FFF2-40B4-BE49-F238E27FC236}">
              <a16:creationId xmlns:a16="http://schemas.microsoft.com/office/drawing/2014/main" id="{4E0968B0-1C1E-4B81-AD65-416CE2ECD3FF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1" name="ZoneTexte 560">
          <a:extLst>
            <a:ext uri="{FF2B5EF4-FFF2-40B4-BE49-F238E27FC236}">
              <a16:creationId xmlns:a16="http://schemas.microsoft.com/office/drawing/2014/main" id="{8EBF35FA-4049-430A-9011-B6D66FAD688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2" name="ZoneTexte 561">
          <a:extLst>
            <a:ext uri="{FF2B5EF4-FFF2-40B4-BE49-F238E27FC236}">
              <a16:creationId xmlns:a16="http://schemas.microsoft.com/office/drawing/2014/main" id="{86BB2AD5-8C41-4525-99FE-11BF020C4B6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3" name="ZoneTexte 562">
          <a:extLst>
            <a:ext uri="{FF2B5EF4-FFF2-40B4-BE49-F238E27FC236}">
              <a16:creationId xmlns:a16="http://schemas.microsoft.com/office/drawing/2014/main" id="{8E8C935C-0E5F-44D6-83FC-7BAC91425C8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4" name="ZoneTexte 563">
          <a:extLst>
            <a:ext uri="{FF2B5EF4-FFF2-40B4-BE49-F238E27FC236}">
              <a16:creationId xmlns:a16="http://schemas.microsoft.com/office/drawing/2014/main" id="{C19CC04E-FED7-4DEA-B326-9481D22A797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5" name="ZoneTexte 564">
          <a:extLst>
            <a:ext uri="{FF2B5EF4-FFF2-40B4-BE49-F238E27FC236}">
              <a16:creationId xmlns:a16="http://schemas.microsoft.com/office/drawing/2014/main" id="{2014A992-41F7-44D6-94EC-403BE7E9CEBA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6" name="ZoneTexte 565">
          <a:extLst>
            <a:ext uri="{FF2B5EF4-FFF2-40B4-BE49-F238E27FC236}">
              <a16:creationId xmlns:a16="http://schemas.microsoft.com/office/drawing/2014/main" id="{E1FCA5AB-7131-4F86-B9DF-089744D637E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7" name="ZoneTexte 566">
          <a:extLst>
            <a:ext uri="{FF2B5EF4-FFF2-40B4-BE49-F238E27FC236}">
              <a16:creationId xmlns:a16="http://schemas.microsoft.com/office/drawing/2014/main" id="{0CE3B722-4B1D-4789-9C46-2FBC3BD3E8C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8" name="ZoneTexte 567">
          <a:extLst>
            <a:ext uri="{FF2B5EF4-FFF2-40B4-BE49-F238E27FC236}">
              <a16:creationId xmlns:a16="http://schemas.microsoft.com/office/drawing/2014/main" id="{39FF613E-34EC-4A0F-9385-F0CCD3E216F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69" name="ZoneTexte 568">
          <a:extLst>
            <a:ext uri="{FF2B5EF4-FFF2-40B4-BE49-F238E27FC236}">
              <a16:creationId xmlns:a16="http://schemas.microsoft.com/office/drawing/2014/main" id="{FA5BE166-8E3C-47BB-AA9B-D5D2CB2D6A0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0" name="ZoneTexte 569">
          <a:extLst>
            <a:ext uri="{FF2B5EF4-FFF2-40B4-BE49-F238E27FC236}">
              <a16:creationId xmlns:a16="http://schemas.microsoft.com/office/drawing/2014/main" id="{661AC8E4-82D3-4FE5-B9D7-016CD393696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1" name="ZoneTexte 570">
          <a:extLst>
            <a:ext uri="{FF2B5EF4-FFF2-40B4-BE49-F238E27FC236}">
              <a16:creationId xmlns:a16="http://schemas.microsoft.com/office/drawing/2014/main" id="{988FD59F-26FE-456B-8122-5DA3810104B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2" name="ZoneTexte 571">
          <a:extLst>
            <a:ext uri="{FF2B5EF4-FFF2-40B4-BE49-F238E27FC236}">
              <a16:creationId xmlns:a16="http://schemas.microsoft.com/office/drawing/2014/main" id="{4041F066-06FD-4A84-93DD-1ADB7896010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3" name="ZoneTexte 572">
          <a:extLst>
            <a:ext uri="{FF2B5EF4-FFF2-40B4-BE49-F238E27FC236}">
              <a16:creationId xmlns:a16="http://schemas.microsoft.com/office/drawing/2014/main" id="{B3475993-3487-4117-80A8-6F861D1BF93D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4" name="ZoneTexte 573">
          <a:extLst>
            <a:ext uri="{FF2B5EF4-FFF2-40B4-BE49-F238E27FC236}">
              <a16:creationId xmlns:a16="http://schemas.microsoft.com/office/drawing/2014/main" id="{0E709D09-33A2-4E3C-94D5-136DB83137B2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5" name="ZoneTexte 574">
          <a:extLst>
            <a:ext uri="{FF2B5EF4-FFF2-40B4-BE49-F238E27FC236}">
              <a16:creationId xmlns:a16="http://schemas.microsoft.com/office/drawing/2014/main" id="{FADA7E8E-33CE-4CE9-8052-DBAF1A23948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6" name="ZoneTexte 575">
          <a:extLst>
            <a:ext uri="{FF2B5EF4-FFF2-40B4-BE49-F238E27FC236}">
              <a16:creationId xmlns:a16="http://schemas.microsoft.com/office/drawing/2014/main" id="{4E828601-BAF1-4408-996E-C5D3C9DCA626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7" name="ZoneTexte 576">
          <a:extLst>
            <a:ext uri="{FF2B5EF4-FFF2-40B4-BE49-F238E27FC236}">
              <a16:creationId xmlns:a16="http://schemas.microsoft.com/office/drawing/2014/main" id="{1047568D-18D8-407F-BFF2-0A56ACE310B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8" name="ZoneTexte 577">
          <a:extLst>
            <a:ext uri="{FF2B5EF4-FFF2-40B4-BE49-F238E27FC236}">
              <a16:creationId xmlns:a16="http://schemas.microsoft.com/office/drawing/2014/main" id="{C893E2E1-D28B-4708-BE4F-56C17C64D1AC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79" name="ZoneTexte 578">
          <a:extLst>
            <a:ext uri="{FF2B5EF4-FFF2-40B4-BE49-F238E27FC236}">
              <a16:creationId xmlns:a16="http://schemas.microsoft.com/office/drawing/2014/main" id="{9DF19D96-0DD4-44F4-8755-3A972F51A5D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0" name="ZoneTexte 579">
          <a:extLst>
            <a:ext uri="{FF2B5EF4-FFF2-40B4-BE49-F238E27FC236}">
              <a16:creationId xmlns:a16="http://schemas.microsoft.com/office/drawing/2014/main" id="{6CECB29A-5EBF-4CF3-A9D7-3BD66F40B5B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1" name="ZoneTexte 580">
          <a:extLst>
            <a:ext uri="{FF2B5EF4-FFF2-40B4-BE49-F238E27FC236}">
              <a16:creationId xmlns:a16="http://schemas.microsoft.com/office/drawing/2014/main" id="{379EDFE1-1C3C-4786-97F0-B44F8B30403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2" name="ZoneTexte 581">
          <a:extLst>
            <a:ext uri="{FF2B5EF4-FFF2-40B4-BE49-F238E27FC236}">
              <a16:creationId xmlns:a16="http://schemas.microsoft.com/office/drawing/2014/main" id="{AC7E130E-BE4A-46E6-9E88-92339420E945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3" name="ZoneTexte 582">
          <a:extLst>
            <a:ext uri="{FF2B5EF4-FFF2-40B4-BE49-F238E27FC236}">
              <a16:creationId xmlns:a16="http://schemas.microsoft.com/office/drawing/2014/main" id="{CD416950-135A-433D-BFC6-0BC30B3CCA0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4" name="ZoneTexte 583">
          <a:extLst>
            <a:ext uri="{FF2B5EF4-FFF2-40B4-BE49-F238E27FC236}">
              <a16:creationId xmlns:a16="http://schemas.microsoft.com/office/drawing/2014/main" id="{9BAF8868-B185-45FD-915F-EA5B1FE36754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5" name="ZoneTexte 584">
          <a:extLst>
            <a:ext uri="{FF2B5EF4-FFF2-40B4-BE49-F238E27FC236}">
              <a16:creationId xmlns:a16="http://schemas.microsoft.com/office/drawing/2014/main" id="{C7183054-7876-41D7-AF6C-0F80C728DBD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6" name="ZoneTexte 585">
          <a:extLst>
            <a:ext uri="{FF2B5EF4-FFF2-40B4-BE49-F238E27FC236}">
              <a16:creationId xmlns:a16="http://schemas.microsoft.com/office/drawing/2014/main" id="{22A5F8D9-A996-4B90-BD79-E215FBA367F9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7" name="ZoneTexte 586">
          <a:extLst>
            <a:ext uri="{FF2B5EF4-FFF2-40B4-BE49-F238E27FC236}">
              <a16:creationId xmlns:a16="http://schemas.microsoft.com/office/drawing/2014/main" id="{C08A1F6E-E821-4952-B8E4-E6085D78E7F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8" name="ZoneTexte 587">
          <a:extLst>
            <a:ext uri="{FF2B5EF4-FFF2-40B4-BE49-F238E27FC236}">
              <a16:creationId xmlns:a16="http://schemas.microsoft.com/office/drawing/2014/main" id="{307A53A9-F5E0-4699-9E3E-863D10015390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89" name="ZoneTexte 588">
          <a:extLst>
            <a:ext uri="{FF2B5EF4-FFF2-40B4-BE49-F238E27FC236}">
              <a16:creationId xmlns:a16="http://schemas.microsoft.com/office/drawing/2014/main" id="{7C64C570-8974-428B-99D9-869AFEDCA3E8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0" name="ZoneTexte 589">
          <a:extLst>
            <a:ext uri="{FF2B5EF4-FFF2-40B4-BE49-F238E27FC236}">
              <a16:creationId xmlns:a16="http://schemas.microsoft.com/office/drawing/2014/main" id="{61C4B30D-92F7-40C6-B303-907947D247B3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1" name="ZoneTexte 590">
          <a:extLst>
            <a:ext uri="{FF2B5EF4-FFF2-40B4-BE49-F238E27FC236}">
              <a16:creationId xmlns:a16="http://schemas.microsoft.com/office/drawing/2014/main" id="{F64F3802-4785-4A56-AFC6-A726D4371B21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2" name="ZoneTexte 591">
          <a:extLst>
            <a:ext uri="{FF2B5EF4-FFF2-40B4-BE49-F238E27FC236}">
              <a16:creationId xmlns:a16="http://schemas.microsoft.com/office/drawing/2014/main" id="{97089458-60CF-47E9-9453-6EB3970702C7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3" name="ZoneTexte 592">
          <a:extLst>
            <a:ext uri="{FF2B5EF4-FFF2-40B4-BE49-F238E27FC236}">
              <a16:creationId xmlns:a16="http://schemas.microsoft.com/office/drawing/2014/main" id="{F9EBF338-0EFE-479C-B96E-3761838E34EE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4" name="ZoneTexte 593">
          <a:extLst>
            <a:ext uri="{FF2B5EF4-FFF2-40B4-BE49-F238E27FC236}">
              <a16:creationId xmlns:a16="http://schemas.microsoft.com/office/drawing/2014/main" id="{8BC44DA2-D141-4485-B1D0-A3CAC80FFEFB}"/>
            </a:ext>
          </a:extLst>
        </xdr:cNvPr>
        <xdr:cNvSpPr txBox="1"/>
      </xdr:nvSpPr>
      <xdr:spPr>
        <a:xfrm>
          <a:off x="1044702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5" name="ZoneTexte 594">
          <a:extLst>
            <a:ext uri="{FF2B5EF4-FFF2-40B4-BE49-F238E27FC236}">
              <a16:creationId xmlns:a16="http://schemas.microsoft.com/office/drawing/2014/main" id="{C5035CEE-68D5-45B0-890B-B56D0ACA2098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6" name="ZoneTexte 595">
          <a:extLst>
            <a:ext uri="{FF2B5EF4-FFF2-40B4-BE49-F238E27FC236}">
              <a16:creationId xmlns:a16="http://schemas.microsoft.com/office/drawing/2014/main" id="{0DEC61EF-85F3-44F3-A0B0-07099468F6ED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7" name="ZoneTexte 596">
          <a:extLst>
            <a:ext uri="{FF2B5EF4-FFF2-40B4-BE49-F238E27FC236}">
              <a16:creationId xmlns:a16="http://schemas.microsoft.com/office/drawing/2014/main" id="{8AE06FAD-C5B4-41D2-B3CE-D6E8DAA932AC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8" name="ZoneTexte 597">
          <a:extLst>
            <a:ext uri="{FF2B5EF4-FFF2-40B4-BE49-F238E27FC236}">
              <a16:creationId xmlns:a16="http://schemas.microsoft.com/office/drawing/2014/main" id="{1D6DFE0B-24F5-4F0F-B99F-0A5874E4CF47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599" name="ZoneTexte 598">
          <a:extLst>
            <a:ext uri="{FF2B5EF4-FFF2-40B4-BE49-F238E27FC236}">
              <a16:creationId xmlns:a16="http://schemas.microsoft.com/office/drawing/2014/main" id="{438F6BEB-9606-439A-8BA2-073E77D8BB36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00" name="ZoneTexte 599">
          <a:extLst>
            <a:ext uri="{FF2B5EF4-FFF2-40B4-BE49-F238E27FC236}">
              <a16:creationId xmlns:a16="http://schemas.microsoft.com/office/drawing/2014/main" id="{1E921176-D2F7-4CE2-AC6B-F3BEED9B7B31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01" name="ZoneTexte 600">
          <a:extLst>
            <a:ext uri="{FF2B5EF4-FFF2-40B4-BE49-F238E27FC236}">
              <a16:creationId xmlns:a16="http://schemas.microsoft.com/office/drawing/2014/main" id="{E6018532-E2AB-4359-9938-FCC0198ED33D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02" name="ZoneTexte 601">
          <a:extLst>
            <a:ext uri="{FF2B5EF4-FFF2-40B4-BE49-F238E27FC236}">
              <a16:creationId xmlns:a16="http://schemas.microsoft.com/office/drawing/2014/main" id="{117A65AE-07D7-48A7-B58E-4B27D6B291AC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603" name="ZoneTexte 602">
          <a:extLst>
            <a:ext uri="{FF2B5EF4-FFF2-40B4-BE49-F238E27FC236}">
              <a16:creationId xmlns:a16="http://schemas.microsoft.com/office/drawing/2014/main" id="{1F5F371E-6863-4FFF-B41A-D226FDF9533B}"/>
            </a:ext>
          </a:extLst>
        </xdr:cNvPr>
        <xdr:cNvSpPr txBox="1"/>
      </xdr:nvSpPr>
      <xdr:spPr>
        <a:xfrm>
          <a:off x="10447020" y="70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604" name="ZoneTexte 603">
          <a:extLst>
            <a:ext uri="{FF2B5EF4-FFF2-40B4-BE49-F238E27FC236}">
              <a16:creationId xmlns:a16="http://schemas.microsoft.com/office/drawing/2014/main" id="{0C55729E-2942-4986-9CF6-9FF1AC608448}"/>
            </a:ext>
          </a:extLst>
        </xdr:cNvPr>
        <xdr:cNvSpPr txBox="1"/>
      </xdr:nvSpPr>
      <xdr:spPr>
        <a:xfrm>
          <a:off x="10447020" y="70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05" name="ZoneTexte 604">
          <a:extLst>
            <a:ext uri="{FF2B5EF4-FFF2-40B4-BE49-F238E27FC236}">
              <a16:creationId xmlns:a16="http://schemas.microsoft.com/office/drawing/2014/main" id="{D696C0ED-4E03-454B-BB32-773588C13B6B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06" name="ZoneTexte 605">
          <a:extLst>
            <a:ext uri="{FF2B5EF4-FFF2-40B4-BE49-F238E27FC236}">
              <a16:creationId xmlns:a16="http://schemas.microsoft.com/office/drawing/2014/main" id="{0DF51468-C9E0-467E-84C9-B9669C69BBB3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07" name="ZoneTexte 606">
          <a:extLst>
            <a:ext uri="{FF2B5EF4-FFF2-40B4-BE49-F238E27FC236}">
              <a16:creationId xmlns:a16="http://schemas.microsoft.com/office/drawing/2014/main" id="{B95D1338-8B6F-4661-B7E6-7651E425358D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08" name="ZoneTexte 607">
          <a:extLst>
            <a:ext uri="{FF2B5EF4-FFF2-40B4-BE49-F238E27FC236}">
              <a16:creationId xmlns:a16="http://schemas.microsoft.com/office/drawing/2014/main" id="{DD37C063-8B93-4BD2-AFBA-873559F98B22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09" name="ZoneTexte 608">
          <a:extLst>
            <a:ext uri="{FF2B5EF4-FFF2-40B4-BE49-F238E27FC236}">
              <a16:creationId xmlns:a16="http://schemas.microsoft.com/office/drawing/2014/main" id="{AB41C4EA-34F5-4228-90DA-B5390F560925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10" name="ZoneTexte 609">
          <a:extLst>
            <a:ext uri="{FF2B5EF4-FFF2-40B4-BE49-F238E27FC236}">
              <a16:creationId xmlns:a16="http://schemas.microsoft.com/office/drawing/2014/main" id="{F3A107C3-9720-4B9B-866E-BDD377F79697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11" name="ZoneTexte 610">
          <a:extLst>
            <a:ext uri="{FF2B5EF4-FFF2-40B4-BE49-F238E27FC236}">
              <a16:creationId xmlns:a16="http://schemas.microsoft.com/office/drawing/2014/main" id="{4DC9FA5F-AC38-45A7-8582-B2F012E4C787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12" name="ZoneTexte 611">
          <a:extLst>
            <a:ext uri="{FF2B5EF4-FFF2-40B4-BE49-F238E27FC236}">
              <a16:creationId xmlns:a16="http://schemas.microsoft.com/office/drawing/2014/main" id="{336B77EE-E45D-422F-97A6-68B49C9974C9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13" name="ZoneTexte 612">
          <a:extLst>
            <a:ext uri="{FF2B5EF4-FFF2-40B4-BE49-F238E27FC236}">
              <a16:creationId xmlns:a16="http://schemas.microsoft.com/office/drawing/2014/main" id="{93B264BA-BC7A-44FA-B54C-5EF234EEA9D1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14" name="ZoneTexte 613">
          <a:extLst>
            <a:ext uri="{FF2B5EF4-FFF2-40B4-BE49-F238E27FC236}">
              <a16:creationId xmlns:a16="http://schemas.microsoft.com/office/drawing/2014/main" id="{DF7EA750-8DC1-421C-BE1E-99A7269218C0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15" name="ZoneTexte 614">
          <a:extLst>
            <a:ext uri="{FF2B5EF4-FFF2-40B4-BE49-F238E27FC236}">
              <a16:creationId xmlns:a16="http://schemas.microsoft.com/office/drawing/2014/main" id="{B8ECA341-43FA-4AE4-80B6-8CC549000DB3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16" name="ZoneTexte 615">
          <a:extLst>
            <a:ext uri="{FF2B5EF4-FFF2-40B4-BE49-F238E27FC236}">
              <a16:creationId xmlns:a16="http://schemas.microsoft.com/office/drawing/2014/main" id="{91441269-C3C8-40D8-8F56-C9C5708899E9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17" name="ZoneTexte 616">
          <a:extLst>
            <a:ext uri="{FF2B5EF4-FFF2-40B4-BE49-F238E27FC236}">
              <a16:creationId xmlns:a16="http://schemas.microsoft.com/office/drawing/2014/main" id="{9A9D045C-2B70-48A7-A760-1B06FC5847D4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18" name="ZoneTexte 617">
          <a:extLst>
            <a:ext uri="{FF2B5EF4-FFF2-40B4-BE49-F238E27FC236}">
              <a16:creationId xmlns:a16="http://schemas.microsoft.com/office/drawing/2014/main" id="{D3C86E25-13C3-4651-8144-20956DC16CD7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19" name="ZoneTexte 618">
          <a:extLst>
            <a:ext uri="{FF2B5EF4-FFF2-40B4-BE49-F238E27FC236}">
              <a16:creationId xmlns:a16="http://schemas.microsoft.com/office/drawing/2014/main" id="{FE8BBC79-4BD6-4502-949D-D7F62FEEFB88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20" name="ZoneTexte 619">
          <a:extLst>
            <a:ext uri="{FF2B5EF4-FFF2-40B4-BE49-F238E27FC236}">
              <a16:creationId xmlns:a16="http://schemas.microsoft.com/office/drawing/2014/main" id="{442156FC-9AE6-405D-AFEC-F6CC834A1474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21" name="ZoneTexte 620">
          <a:extLst>
            <a:ext uri="{FF2B5EF4-FFF2-40B4-BE49-F238E27FC236}">
              <a16:creationId xmlns:a16="http://schemas.microsoft.com/office/drawing/2014/main" id="{72D30F74-CEC2-4C9C-B1F8-2128AAFEF237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1</xdr:row>
      <xdr:rowOff>0</xdr:rowOff>
    </xdr:from>
    <xdr:ext cx="184731" cy="264560"/>
    <xdr:sp macro="" textlink="">
      <xdr:nvSpPr>
        <xdr:cNvPr id="622" name="ZoneTexte 621">
          <a:extLst>
            <a:ext uri="{FF2B5EF4-FFF2-40B4-BE49-F238E27FC236}">
              <a16:creationId xmlns:a16="http://schemas.microsoft.com/office/drawing/2014/main" id="{7F6388DF-B0ED-4A43-BE8A-D3D244744569}"/>
            </a:ext>
          </a:extLst>
        </xdr:cNvPr>
        <xdr:cNvSpPr txBox="1"/>
      </xdr:nvSpPr>
      <xdr:spPr>
        <a:xfrm>
          <a:off x="1044702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623" name="ZoneTexte 622">
          <a:extLst>
            <a:ext uri="{FF2B5EF4-FFF2-40B4-BE49-F238E27FC236}">
              <a16:creationId xmlns:a16="http://schemas.microsoft.com/office/drawing/2014/main" id="{494C60F5-DE07-4DA9-A974-8A95FDA93B26}"/>
            </a:ext>
          </a:extLst>
        </xdr:cNvPr>
        <xdr:cNvSpPr txBox="1"/>
      </xdr:nvSpPr>
      <xdr:spPr>
        <a:xfrm>
          <a:off x="10447020" y="70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624" name="ZoneTexte 623">
          <a:extLst>
            <a:ext uri="{FF2B5EF4-FFF2-40B4-BE49-F238E27FC236}">
              <a16:creationId xmlns:a16="http://schemas.microsoft.com/office/drawing/2014/main" id="{4DEFE878-B1A4-4982-A18A-93E01EFF1692}"/>
            </a:ext>
          </a:extLst>
        </xdr:cNvPr>
        <xdr:cNvSpPr txBox="1"/>
      </xdr:nvSpPr>
      <xdr:spPr>
        <a:xfrm>
          <a:off x="10447020" y="708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25" name="ZoneTexte 624">
          <a:extLst>
            <a:ext uri="{FF2B5EF4-FFF2-40B4-BE49-F238E27FC236}">
              <a16:creationId xmlns:a16="http://schemas.microsoft.com/office/drawing/2014/main" id="{252319D8-34F2-4085-A797-087332016ABD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26" name="ZoneTexte 625">
          <a:extLst>
            <a:ext uri="{FF2B5EF4-FFF2-40B4-BE49-F238E27FC236}">
              <a16:creationId xmlns:a16="http://schemas.microsoft.com/office/drawing/2014/main" id="{55CDB4B0-C8E9-4500-8C19-20E77B60123F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27" name="ZoneTexte 626">
          <a:extLst>
            <a:ext uri="{FF2B5EF4-FFF2-40B4-BE49-F238E27FC236}">
              <a16:creationId xmlns:a16="http://schemas.microsoft.com/office/drawing/2014/main" id="{E60291AD-CE5B-4E0A-966B-D0B0E63F24C7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28" name="ZoneTexte 627">
          <a:extLst>
            <a:ext uri="{FF2B5EF4-FFF2-40B4-BE49-F238E27FC236}">
              <a16:creationId xmlns:a16="http://schemas.microsoft.com/office/drawing/2014/main" id="{ED662814-1A17-43C7-A1EB-1B9C8DE7D948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29" name="ZoneTexte 628">
          <a:extLst>
            <a:ext uri="{FF2B5EF4-FFF2-40B4-BE49-F238E27FC236}">
              <a16:creationId xmlns:a16="http://schemas.microsoft.com/office/drawing/2014/main" id="{8E81FAC9-16C8-402F-BF5E-B3FF817018D1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30" name="ZoneTexte 629">
          <a:extLst>
            <a:ext uri="{FF2B5EF4-FFF2-40B4-BE49-F238E27FC236}">
              <a16:creationId xmlns:a16="http://schemas.microsoft.com/office/drawing/2014/main" id="{6B4E806A-8506-4C92-8EDF-E83C1E739153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31" name="ZoneTexte 630">
          <a:extLst>
            <a:ext uri="{FF2B5EF4-FFF2-40B4-BE49-F238E27FC236}">
              <a16:creationId xmlns:a16="http://schemas.microsoft.com/office/drawing/2014/main" id="{82D151E8-A6F2-4A1F-BDCE-214B38D5F068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1" cy="264560"/>
    <xdr:sp macro="" textlink="">
      <xdr:nvSpPr>
        <xdr:cNvPr id="632" name="ZoneTexte 631">
          <a:extLst>
            <a:ext uri="{FF2B5EF4-FFF2-40B4-BE49-F238E27FC236}">
              <a16:creationId xmlns:a16="http://schemas.microsoft.com/office/drawing/2014/main" id="{06AED24C-D903-4C61-B23E-F3E3CE18FA20}"/>
            </a:ext>
          </a:extLst>
        </xdr:cNvPr>
        <xdr:cNvSpPr txBox="1"/>
      </xdr:nvSpPr>
      <xdr:spPr>
        <a:xfrm>
          <a:off x="10447020" y="105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33" name="ZoneTexte 632">
          <a:extLst>
            <a:ext uri="{FF2B5EF4-FFF2-40B4-BE49-F238E27FC236}">
              <a16:creationId xmlns:a16="http://schemas.microsoft.com/office/drawing/2014/main" id="{37CE0D05-DA7F-4D62-9B3D-547618F27D09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5</xdr:row>
      <xdr:rowOff>0</xdr:rowOff>
    </xdr:from>
    <xdr:ext cx="184731" cy="264560"/>
    <xdr:sp macro="" textlink="">
      <xdr:nvSpPr>
        <xdr:cNvPr id="634" name="ZoneTexte 633">
          <a:extLst>
            <a:ext uri="{FF2B5EF4-FFF2-40B4-BE49-F238E27FC236}">
              <a16:creationId xmlns:a16="http://schemas.microsoft.com/office/drawing/2014/main" id="{D39CB82B-B645-4724-9830-2BD2CEA43A09}"/>
            </a:ext>
          </a:extLst>
        </xdr:cNvPr>
        <xdr:cNvSpPr txBox="1"/>
      </xdr:nvSpPr>
      <xdr:spPr>
        <a:xfrm>
          <a:off x="10447020" y="123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</xdr:row>
      <xdr:rowOff>0</xdr:rowOff>
    </xdr:from>
    <xdr:ext cx="184731" cy="264560"/>
    <xdr:sp macro="" textlink="">
      <xdr:nvSpPr>
        <xdr:cNvPr id="635" name="ZoneTexte 634">
          <a:extLst>
            <a:ext uri="{FF2B5EF4-FFF2-40B4-BE49-F238E27FC236}">
              <a16:creationId xmlns:a16="http://schemas.microsoft.com/office/drawing/2014/main" id="{6EB3FD3F-0D5B-4227-B768-8A10E66F09F1}"/>
            </a:ext>
          </a:extLst>
        </xdr:cNvPr>
        <xdr:cNvSpPr txBox="1"/>
      </xdr:nvSpPr>
      <xdr:spPr>
        <a:xfrm>
          <a:off x="35814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922020</xdr:colOff>
      <xdr:row>1</xdr:row>
      <xdr:rowOff>0</xdr:rowOff>
    </xdr:from>
    <xdr:ext cx="184731" cy="264560"/>
    <xdr:sp macro="" textlink="">
      <xdr:nvSpPr>
        <xdr:cNvPr id="636" name="ZoneTexte 635">
          <a:extLst>
            <a:ext uri="{FF2B5EF4-FFF2-40B4-BE49-F238E27FC236}">
              <a16:creationId xmlns:a16="http://schemas.microsoft.com/office/drawing/2014/main" id="{52F7B4FF-4D61-4B38-BD5A-922B1F627D55}"/>
            </a:ext>
          </a:extLst>
        </xdr:cNvPr>
        <xdr:cNvSpPr txBox="1"/>
      </xdr:nvSpPr>
      <xdr:spPr>
        <a:xfrm>
          <a:off x="3581400" y="182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4995.656160995371" createdVersion="8" refreshedVersion="7" minRefreshableVersion="3" recordCount="255" xr:uid="{8619765D-87BD-40EF-B506-A944D493BEE8}">
  <cacheSource type="worksheet">
    <worksheetSource ref="A1:J256" sheet="Grand Livre"/>
  </cacheSource>
  <cacheFields count="11">
    <cacheField name="Date opérat." numFmtId="14">
      <sharedItems containsSemiMixedTypes="0" containsNonDate="0" containsDate="1" containsString="0" minDate="2022-05-09T00:00:00" maxDate="2022-12-16T00:00:00"/>
    </cacheField>
    <cacheField name="F" numFmtId="0">
      <sharedItems containsNonDate="0" containsString="0" containsBlank="1"/>
    </cacheField>
    <cacheField name="C" numFmtId="1">
      <sharedItems containsSemiMixedTypes="0" containsString="0" containsNumber="1" containsInteger="1" minValue="1" maxValue="7" count="5">
        <n v="5"/>
        <n v="7"/>
        <n v="4"/>
        <n v="6"/>
        <n v="1"/>
      </sharedItems>
    </cacheField>
    <cacheField name="Compte" numFmtId="0">
      <sharedItems containsMixedTypes="1" containsNumber="1" containsInteger="1" minValue="151100" maxValue="787500" count="62">
        <n v="512101"/>
        <n v="756010"/>
        <n v="512100"/>
        <n v="756020"/>
        <n v="421006"/>
        <n v="647000"/>
        <n v="155006"/>
        <n v="787500"/>
        <n v="681500"/>
        <n v="155001"/>
        <n v="155002"/>
        <n v="155003"/>
        <n v="155004"/>
        <n v="155005"/>
        <n v="155007"/>
        <n v="155008"/>
        <n v="155009"/>
        <n v="155010"/>
        <n v="155011"/>
        <n v="155012"/>
        <n v="155013"/>
        <n v="155014"/>
        <n v="155015"/>
        <n v="155016"/>
        <n v="155017"/>
        <n v="155018"/>
        <n v="155019"/>
        <n v="155020"/>
        <n v="155021"/>
        <n v="155022"/>
        <n v="155023"/>
        <n v="155024"/>
        <n v="155025"/>
        <n v="155026"/>
        <n v="421015"/>
        <n v="421004"/>
        <n v="421003"/>
        <n v="421008"/>
        <n v="421001"/>
        <n v="421026"/>
        <n v="421010"/>
        <n v="421002"/>
        <n v="421019"/>
        <n v="421013"/>
        <n v="421014"/>
        <s v="401001"/>
        <s v="606400"/>
        <n v="421021"/>
        <n v="421009"/>
        <n v="421012"/>
        <n v="421023"/>
        <n v="421016"/>
        <n v="421017"/>
        <n v="421022"/>
        <n v="421025"/>
        <n v="421020"/>
        <n v="421024"/>
        <n v="421007"/>
        <n v="421011"/>
        <n v="155027"/>
        <n v="687500" u="1"/>
        <n v="151100" u="1"/>
      </sharedItems>
    </cacheField>
    <cacheField name="Rèf" numFmtId="0">
      <sharedItems containsBlank="1" count="8">
        <m/>
        <s v="voyage"/>
        <s v="Budget ASC 2022"/>
        <s v="Sport et loisirs"/>
        <s v="Noel employé"/>
        <s v="Remb Avance"/>
        <s v="Noel Liam et Yanis"/>
        <s v="Culturelle"/>
      </sharedItems>
    </cacheField>
    <cacheField name="Libéllé" numFmtId="0">
      <sharedItems/>
    </cacheField>
    <cacheField name="Débit" numFmtId="0">
      <sharedItems containsString="0" containsBlank="1" containsNumber="1" minValue="13" maxValue="94278"/>
    </cacheField>
    <cacheField name="Crédit" numFmtId="4">
      <sharedItems containsString="0" containsBlank="1" containsNumber="1" minValue="0" maxValue="94278"/>
    </cacheField>
    <cacheField name="Solde" numFmtId="0">
      <sharedItems containsNonDate="0" containsString="0" containsBlank="1"/>
    </cacheField>
    <cacheField name="Noms" numFmtId="0">
      <sharedItems containsBlank="1" count="35">
        <e v="#N/A"/>
        <s v="Amina ISCAYE"/>
        <s v="Yohan LASSALLE"/>
        <s v="Eric CHARTON"/>
        <s v="Lydie RESON"/>
        <s v="Muriel DE GENTIL"/>
        <s v="Oriane Mayoute"/>
        <s v="Geraldine PINOT"/>
        <s v="Stephanie LUBIN"/>
        <s v="Eddy LORBEL"/>
        <s v="Olivia LAPORAL"/>
        <s v="Ma IVA"/>
        <s v="Lydia THALMENSI"/>
        <s v="Christelle CHOUAN"/>
        <s v="Camille GUYOT"/>
        <s v="Mireille ROCHE"/>
        <s v="Guy RAMALINGON"/>
        <s v="RAISSA LOGISTIQUE"/>
        <s v="Xavier CORBIN"/>
        <s v="Mylene MARTIN"/>
        <s v="Johanne LONGRAIS"/>
        <s v="Max NOSIBOR"/>
        <s v="Maxim"/>
        <s v="ANAIS LERUS"/>
        <s v="Carla MARMOLEJO"/>
        <s v="EDWIN SANDOT"/>
        <s v="Stagiaire Guyane"/>
        <s v="Guillaume SOULAS"/>
        <s v="Mickael " u="1"/>
        <m u="1"/>
        <s v="Florant Guyane" u="1"/>
        <s v="Geraldine" u="1"/>
        <s v="Nouvelle Martinique" u="1"/>
        <s v="Stagiaire Martinique" u="1"/>
        <s v="Edwin" u="1"/>
      </sharedItems>
    </cacheField>
    <cacheField name="Différence" numFmtId="0" formula="Débit-Crédi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049.744128819446" createdVersion="7" refreshedVersion="8" minRefreshableVersion="3" recordCount="753" xr:uid="{A574479C-326D-4413-8AAF-3EFC718E4618}">
  <cacheSource type="worksheet">
    <worksheetSource ref="A1:J2506" sheet="Grand Livre"/>
  </cacheSource>
  <cacheFields count="11">
    <cacheField name="Date opérat." numFmtId="14">
      <sharedItems containsNonDate="0" containsDate="1" containsString="0" containsBlank="1" minDate="2022-05-09T00:00:00" maxDate="2022-12-28T00:00:00"/>
    </cacheField>
    <cacheField name="F" numFmtId="0">
      <sharedItems containsNonDate="0" containsString="0" containsBlank="1"/>
    </cacheField>
    <cacheField name="C" numFmtId="1">
      <sharedItems containsString="0" containsBlank="1" containsNumber="1" containsInteger="1" minValue="1" maxValue="7" count="7">
        <n v="5"/>
        <n v="7"/>
        <n v="4"/>
        <n v="6"/>
        <n v="1"/>
        <n v="3"/>
        <m/>
      </sharedItems>
    </cacheField>
    <cacheField name="Compte" numFmtId="0">
      <sharedItems containsBlank="1" containsMixedTypes="1" containsNumber="1" containsInteger="1" minValue="155001" maxValue="787500" count="84">
        <n v="512101"/>
        <n v="756010"/>
        <n v="512100"/>
        <n v="756020"/>
        <n v="421006"/>
        <n v="647000"/>
        <n v="155006"/>
        <n v="787500"/>
        <n v="681500"/>
        <n v="155001"/>
        <n v="155002"/>
        <n v="155003"/>
        <n v="155004"/>
        <n v="155005"/>
        <n v="155007"/>
        <n v="155008"/>
        <n v="155009"/>
        <n v="155010"/>
        <n v="155011"/>
        <n v="155012"/>
        <n v="155013"/>
        <n v="155014"/>
        <n v="155015"/>
        <n v="155016"/>
        <n v="155017"/>
        <n v="155018"/>
        <n v="155019"/>
        <n v="155020"/>
        <n v="155021"/>
        <n v="155022"/>
        <n v="155023"/>
        <n v="155024"/>
        <n v="155025"/>
        <n v="155026"/>
        <n v="421015"/>
        <n v="421004"/>
        <n v="421003"/>
        <n v="421008"/>
        <n v="421001"/>
        <n v="421026"/>
        <n v="421010"/>
        <n v="421002"/>
        <n v="421019"/>
        <n v="421013"/>
        <n v="421014"/>
        <s v="401001"/>
        <s v="606400"/>
        <n v="421021"/>
        <n v="421009"/>
        <n v="421012"/>
        <n v="421023"/>
        <n v="421016"/>
        <n v="421017"/>
        <n v="421022"/>
        <n v="421025"/>
        <n v="421020"/>
        <n v="421024"/>
        <n v="421007"/>
        <n v="421011"/>
        <n v="155027"/>
        <n v="421018"/>
        <n v="155028"/>
        <n v="421028"/>
        <n v="421027"/>
        <n v="155029"/>
        <n v="421029"/>
        <n v="401003"/>
        <n v="601000"/>
        <n v="310000"/>
        <n v="603100"/>
        <n v="355000"/>
        <n v="603201"/>
        <n v="401002"/>
        <n v="604000"/>
        <n v="401004"/>
        <n v="625000"/>
        <n v="401005"/>
        <n v="616000"/>
        <n v="401006"/>
        <n v="401007"/>
        <n v="626000"/>
        <n v="421005"/>
        <m/>
        <n v="606100" u="1"/>
      </sharedItems>
    </cacheField>
    <cacheField name="Rèf" numFmtId="0">
      <sharedItems containsBlank="1" count="11">
        <m/>
        <s v="voyage"/>
        <s v="Budget ASC 2022"/>
        <s v="Sport et loisirs"/>
        <s v="Noel employé"/>
        <s v="Remb Avance"/>
        <s v="Noel Liam et Yanis"/>
        <s v="Culturelle"/>
        <s v="Noel Camille"/>
        <s v="Noel LEA"/>
        <s v="Noel EMPLOYE"/>
      </sharedItems>
    </cacheField>
    <cacheField name="Libéllé" numFmtId="0">
      <sharedItems containsBlank="1"/>
    </cacheField>
    <cacheField name="Débit" numFmtId="0">
      <sharedItems containsString="0" containsBlank="1" containsNumber="1" minValue="13" maxValue="94278"/>
    </cacheField>
    <cacheField name="Crédit" numFmtId="0">
      <sharedItems containsString="0" containsBlank="1" containsNumber="1" minValue="0" maxValue="94278"/>
    </cacheField>
    <cacheField name="Solde" numFmtId="0">
      <sharedItems containsNonDate="0" containsString="0" containsBlank="1"/>
    </cacheField>
    <cacheField name="Noms" numFmtId="0">
      <sharedItems containsBlank="1" count="34">
        <e v="#N/A"/>
        <s v="Amina ISCAYE"/>
        <s v="Mireille ROCHE"/>
        <s v="Muriel DE GENTIL"/>
        <s v="Lydie RESON"/>
        <s v="Stephanie LUBIN"/>
        <s v="Yohan LASSALLE"/>
        <s v="Adelmas NESLIDE"/>
        <s v="Olivia LAPORAL"/>
        <s v="Eric CHARTON"/>
        <s v="Mylene MARTIN"/>
        <s v="Christelle CHOUAN"/>
        <s v="Camille GUYOT"/>
        <s v="Max NOSIBOR"/>
        <s v="Eddy LORBEL"/>
        <s v="Lydia THALMENSI"/>
        <s v="ANAIS LERUS"/>
        <s v="Guy RAMALINGON"/>
        <s v="RAISSA LOGISTIQUE"/>
        <s v="Maxime ANNEQUIN"/>
        <s v="EDWIN SANDOT"/>
        <s v="Johanne LONGRAIS"/>
        <s v="Carla MARMOLEJO"/>
        <s v="Geraldine PINOT"/>
        <s v="Ma-Ivah BENOIT"/>
        <s v="Xavier CORBIN"/>
        <s v="Julien LALAIT"/>
        <s v="Guillaume SOULAS"/>
        <s v="Grenelle Triveillot"/>
        <s v="Oriane Mayoute"/>
        <m/>
        <s v="Stagiaire Guyane" u="1"/>
        <s v="Ma IVA" u="1"/>
        <s v="Maxim" u="1"/>
      </sharedItems>
    </cacheField>
    <cacheField name="Différence" numFmtId="0" formula="Débit-Crédi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5">
  <r>
    <d v="2022-05-09T00:00:00"/>
    <m/>
    <x v="0"/>
    <x v="0"/>
    <x v="0"/>
    <s v="Subvention de fonctionnement reçue l’employeur"/>
    <n v="16141"/>
    <m/>
    <m/>
    <x v="0"/>
  </r>
  <r>
    <d v="2022-05-09T00:00:00"/>
    <m/>
    <x v="1"/>
    <x v="1"/>
    <x v="0"/>
    <s v="Subvention de fonctionnement reçue l’employeur"/>
    <m/>
    <n v="16141"/>
    <m/>
    <x v="0"/>
  </r>
  <r>
    <d v="2022-05-20T00:00:00"/>
    <m/>
    <x v="0"/>
    <x v="2"/>
    <x v="0"/>
    <s v="Subvention de fonctionnement reçue l’employeur"/>
    <n v="94278"/>
    <m/>
    <m/>
    <x v="0"/>
  </r>
  <r>
    <d v="2022-05-20T00:00:00"/>
    <m/>
    <x v="1"/>
    <x v="3"/>
    <x v="0"/>
    <s v="Contribution ASC reçue de l’employeur"/>
    <m/>
    <n v="94278"/>
    <m/>
    <x v="0"/>
  </r>
  <r>
    <d v="2022-06-13T00:00:00"/>
    <m/>
    <x v="2"/>
    <x v="4"/>
    <x v="1"/>
    <s v="ASC Amina ISCAYE"/>
    <n v="1500"/>
    <m/>
    <m/>
    <x v="1"/>
  </r>
  <r>
    <d v="2022-06-13T00:00:00"/>
    <m/>
    <x v="0"/>
    <x v="2"/>
    <x v="0"/>
    <s v="ASC Amina ISCAYE"/>
    <m/>
    <n v="1500"/>
    <m/>
    <x v="0"/>
  </r>
  <r>
    <d v="2022-06-13T00:00:00"/>
    <m/>
    <x v="3"/>
    <x v="5"/>
    <x v="0"/>
    <s v="ASC Amina ISCAYE"/>
    <n v="1500"/>
    <m/>
    <m/>
    <x v="0"/>
  </r>
  <r>
    <d v="2022-06-13T00:00:00"/>
    <m/>
    <x v="2"/>
    <x v="4"/>
    <x v="0"/>
    <s v="ASC Amina ISCAYE"/>
    <m/>
    <n v="1500"/>
    <m/>
    <x v="1"/>
  </r>
  <r>
    <d v="2022-06-13T00:00:00"/>
    <m/>
    <x v="4"/>
    <x v="6"/>
    <x v="0"/>
    <s v="Retour Provision Amina"/>
    <n v="1500"/>
    <m/>
    <m/>
    <x v="1"/>
  </r>
  <r>
    <d v="2022-06-13T00:00:00"/>
    <m/>
    <x v="1"/>
    <x v="7"/>
    <x v="0"/>
    <s v="Retour Provision Amina"/>
    <m/>
    <n v="1500"/>
    <m/>
    <x v="0"/>
  </r>
  <r>
    <d v="2022-05-20T00:00:00"/>
    <m/>
    <x v="3"/>
    <x v="8"/>
    <x v="0"/>
    <s v="Provision Budget ASC 2022"/>
    <n v="39000"/>
    <m/>
    <m/>
    <x v="0"/>
  </r>
  <r>
    <d v="2022-05-20T00:00:00"/>
    <m/>
    <x v="4"/>
    <x v="9"/>
    <x v="2"/>
    <s v="Provision Budget ASC 2022"/>
    <m/>
    <n v="1500"/>
    <m/>
    <x v="2"/>
  </r>
  <r>
    <d v="2022-05-20T00:00:00"/>
    <m/>
    <x v="4"/>
    <x v="10"/>
    <x v="2"/>
    <s v="Provision Budget ASC 2022"/>
    <m/>
    <n v="1500"/>
    <m/>
    <x v="3"/>
  </r>
  <r>
    <d v="2022-05-20T00:00:00"/>
    <m/>
    <x v="4"/>
    <x v="11"/>
    <x v="2"/>
    <s v="Provision Budget ASC 2022"/>
    <m/>
    <n v="1500"/>
    <m/>
    <x v="4"/>
  </r>
  <r>
    <d v="2022-05-20T00:00:00"/>
    <m/>
    <x v="4"/>
    <x v="12"/>
    <x v="2"/>
    <s v="Provision Budget ASC 2022"/>
    <m/>
    <n v="1500"/>
    <m/>
    <x v="5"/>
  </r>
  <r>
    <d v="2022-05-20T00:00:00"/>
    <m/>
    <x v="4"/>
    <x v="13"/>
    <x v="2"/>
    <s v="Provision Budget ASC 2022"/>
    <m/>
    <n v="0"/>
    <m/>
    <x v="6"/>
  </r>
  <r>
    <d v="2022-05-20T00:00:00"/>
    <m/>
    <x v="4"/>
    <x v="6"/>
    <x v="2"/>
    <s v="Provision Budget ASC 2022"/>
    <m/>
    <n v="1500"/>
    <m/>
    <x v="1"/>
  </r>
  <r>
    <d v="2022-05-20T00:00:00"/>
    <m/>
    <x v="4"/>
    <x v="14"/>
    <x v="2"/>
    <s v="Provision Budget ASC 2022"/>
    <m/>
    <n v="1500"/>
    <m/>
    <x v="7"/>
  </r>
  <r>
    <d v="2022-05-20T00:00:00"/>
    <m/>
    <x v="4"/>
    <x v="15"/>
    <x v="2"/>
    <s v="Provision Budget ASC 2022"/>
    <m/>
    <n v="1500"/>
    <m/>
    <x v="8"/>
  </r>
  <r>
    <d v="2022-05-20T00:00:00"/>
    <m/>
    <x v="4"/>
    <x v="16"/>
    <x v="2"/>
    <s v="Provision Budget ASC 2022"/>
    <m/>
    <n v="1500"/>
    <m/>
    <x v="9"/>
  </r>
  <r>
    <d v="2022-05-20T00:00:00"/>
    <m/>
    <x v="4"/>
    <x v="17"/>
    <x v="2"/>
    <s v="Provision Budget ASC 2022"/>
    <m/>
    <n v="1500"/>
    <m/>
    <x v="10"/>
  </r>
  <r>
    <d v="2022-05-20T00:00:00"/>
    <m/>
    <x v="4"/>
    <x v="18"/>
    <x v="2"/>
    <s v="Provision Budget ASC 2022"/>
    <m/>
    <n v="1500"/>
    <m/>
    <x v="11"/>
  </r>
  <r>
    <d v="2022-05-20T00:00:00"/>
    <m/>
    <x v="4"/>
    <x v="19"/>
    <x v="2"/>
    <s v="Provision Budget ASC 2022"/>
    <m/>
    <n v="1500"/>
    <m/>
    <x v="12"/>
  </r>
  <r>
    <d v="2022-05-20T00:00:00"/>
    <m/>
    <x v="4"/>
    <x v="20"/>
    <x v="2"/>
    <s v="Provision Budget ASC 2022"/>
    <m/>
    <n v="1500"/>
    <m/>
    <x v="13"/>
  </r>
  <r>
    <d v="2022-05-20T00:00:00"/>
    <m/>
    <x v="4"/>
    <x v="21"/>
    <x v="2"/>
    <s v="Provision Budget ASC 2022"/>
    <m/>
    <n v="1000"/>
    <m/>
    <x v="14"/>
  </r>
  <r>
    <d v="2022-05-20T00:00:00"/>
    <m/>
    <x v="4"/>
    <x v="22"/>
    <x v="2"/>
    <s v="Provision Budget ASC 2022"/>
    <m/>
    <n v="1500"/>
    <m/>
    <x v="15"/>
  </r>
  <r>
    <d v="2022-05-20T00:00:00"/>
    <m/>
    <x v="4"/>
    <x v="23"/>
    <x v="2"/>
    <s v="Provision Budget ASC 2022"/>
    <m/>
    <n v="1500"/>
    <m/>
    <x v="16"/>
  </r>
  <r>
    <d v="2022-05-20T00:00:00"/>
    <m/>
    <x v="4"/>
    <x v="24"/>
    <x v="2"/>
    <s v="Provision Budget ASC 2022"/>
    <m/>
    <n v="1000"/>
    <m/>
    <x v="17"/>
  </r>
  <r>
    <d v="2022-05-20T00:00:00"/>
    <m/>
    <x v="4"/>
    <x v="25"/>
    <x v="2"/>
    <s v="Provision Budget ASC 2022"/>
    <m/>
    <n v="1500"/>
    <m/>
    <x v="18"/>
  </r>
  <r>
    <d v="2022-05-20T00:00:00"/>
    <m/>
    <x v="4"/>
    <x v="26"/>
    <x v="2"/>
    <s v="Provision Budget ASC 2022"/>
    <m/>
    <n v="1500"/>
    <m/>
    <x v="19"/>
  </r>
  <r>
    <d v="2022-05-20T00:00:00"/>
    <m/>
    <x v="4"/>
    <x v="27"/>
    <x v="2"/>
    <s v="Provision Budget ASC 2022"/>
    <m/>
    <n v="1500"/>
    <m/>
    <x v="20"/>
  </r>
  <r>
    <d v="2022-05-20T00:00:00"/>
    <m/>
    <x v="4"/>
    <x v="28"/>
    <x v="2"/>
    <s v="Provision Budget ASC 2022"/>
    <m/>
    <n v="1500"/>
    <m/>
    <x v="21"/>
  </r>
  <r>
    <d v="2022-05-20T00:00:00"/>
    <m/>
    <x v="4"/>
    <x v="29"/>
    <x v="2"/>
    <s v="Provision Budget ASC 2022"/>
    <m/>
    <n v="625"/>
    <m/>
    <x v="22"/>
  </r>
  <r>
    <d v="2022-05-20T00:00:00"/>
    <m/>
    <x v="4"/>
    <x v="30"/>
    <x v="2"/>
    <s v="Provision Budget ASC 2022"/>
    <m/>
    <n v="1500"/>
    <m/>
    <x v="23"/>
  </r>
  <r>
    <d v="2022-05-20T00:00:00"/>
    <m/>
    <x v="4"/>
    <x v="31"/>
    <x v="2"/>
    <s v="Provision Budget ASC 2022"/>
    <m/>
    <n v="1500"/>
    <m/>
    <x v="24"/>
  </r>
  <r>
    <d v="2022-05-20T00:00:00"/>
    <m/>
    <x v="4"/>
    <x v="32"/>
    <x v="2"/>
    <s v="Provision Budget ASC 2022"/>
    <m/>
    <n v="625"/>
    <m/>
    <x v="25"/>
  </r>
  <r>
    <d v="2022-05-20T00:00:00"/>
    <m/>
    <x v="4"/>
    <x v="33"/>
    <x v="2"/>
    <s v="Provision Budget ASC 2022"/>
    <m/>
    <n v="661"/>
    <m/>
    <x v="26"/>
  </r>
  <r>
    <d v="2022-06-13T00:00:00"/>
    <m/>
    <x v="2"/>
    <x v="34"/>
    <x v="1"/>
    <s v="ASC Mireille ROCHE"/>
    <n v="1500"/>
    <m/>
    <m/>
    <x v="15"/>
  </r>
  <r>
    <d v="2022-06-13T00:00:00"/>
    <m/>
    <x v="0"/>
    <x v="2"/>
    <x v="0"/>
    <s v="ASC Mireille ROCHE"/>
    <m/>
    <n v="1500"/>
    <m/>
    <x v="0"/>
  </r>
  <r>
    <d v="2022-06-13T00:00:00"/>
    <m/>
    <x v="2"/>
    <x v="35"/>
    <x v="1"/>
    <s v="ASC Muriel DE GENTIL"/>
    <n v="1500"/>
    <m/>
    <m/>
    <x v="5"/>
  </r>
  <r>
    <d v="2022-06-13T00:00:00"/>
    <m/>
    <x v="0"/>
    <x v="2"/>
    <x v="0"/>
    <s v="ASC Muriel DE GENTIL"/>
    <m/>
    <n v="1500"/>
    <m/>
    <x v="0"/>
  </r>
  <r>
    <d v="2022-06-13T00:00:00"/>
    <m/>
    <x v="2"/>
    <x v="36"/>
    <x v="1"/>
    <s v="ASC Lydie RESON"/>
    <n v="1500"/>
    <m/>
    <m/>
    <x v="4"/>
  </r>
  <r>
    <d v="2022-06-13T00:00:00"/>
    <m/>
    <x v="0"/>
    <x v="2"/>
    <x v="0"/>
    <s v="ASC Lydie RESON"/>
    <m/>
    <n v="1500"/>
    <m/>
    <x v="0"/>
  </r>
  <r>
    <d v="2022-06-16T00:00:00"/>
    <m/>
    <x v="2"/>
    <x v="37"/>
    <x v="1"/>
    <s v="ASC Stéphanie LUBIN"/>
    <n v="1500"/>
    <m/>
    <m/>
    <x v="8"/>
  </r>
  <r>
    <d v="2022-06-16T00:00:00"/>
    <m/>
    <x v="0"/>
    <x v="2"/>
    <x v="0"/>
    <s v="ASC Stéphanie LUBIN"/>
    <m/>
    <n v="1500"/>
    <m/>
    <x v="0"/>
  </r>
  <r>
    <d v="2022-06-17T00:00:00"/>
    <m/>
    <x v="2"/>
    <x v="38"/>
    <x v="1"/>
    <s v="ASC Yohan LASSALLE"/>
    <n v="1500"/>
    <m/>
    <m/>
    <x v="2"/>
  </r>
  <r>
    <d v="2022-06-17T00:00:00"/>
    <m/>
    <x v="0"/>
    <x v="2"/>
    <x v="0"/>
    <s v="ASC Yohan LASSALLE"/>
    <m/>
    <n v="1500"/>
    <m/>
    <x v="0"/>
  </r>
  <r>
    <d v="2022-06-13T00:00:00"/>
    <m/>
    <x v="3"/>
    <x v="5"/>
    <x v="0"/>
    <s v="ASC Mireille ROCHE"/>
    <n v="1500"/>
    <m/>
    <m/>
    <x v="0"/>
  </r>
  <r>
    <d v="2022-06-13T00:00:00"/>
    <m/>
    <x v="2"/>
    <x v="34"/>
    <x v="0"/>
    <s v="ASC Mireille ROCHE"/>
    <m/>
    <n v="1500"/>
    <m/>
    <x v="15"/>
  </r>
  <r>
    <d v="2022-06-13T00:00:00"/>
    <m/>
    <x v="4"/>
    <x v="22"/>
    <x v="0"/>
    <s v="Retour Provision Mireille ROCHE"/>
    <n v="1500"/>
    <m/>
    <m/>
    <x v="15"/>
  </r>
  <r>
    <d v="2022-06-13T00:00:00"/>
    <m/>
    <x v="1"/>
    <x v="7"/>
    <x v="0"/>
    <s v="Retour Provision Mireille ROCHE"/>
    <m/>
    <n v="1500"/>
    <m/>
    <x v="0"/>
  </r>
  <r>
    <d v="2022-06-13T00:00:00"/>
    <m/>
    <x v="3"/>
    <x v="5"/>
    <x v="0"/>
    <s v="ASC Muriel DE GENTIL"/>
    <n v="1500"/>
    <m/>
    <m/>
    <x v="0"/>
  </r>
  <r>
    <d v="2022-06-13T00:00:00"/>
    <m/>
    <x v="2"/>
    <x v="35"/>
    <x v="0"/>
    <s v="ASC Muriel DE GENTIL"/>
    <m/>
    <n v="1500"/>
    <m/>
    <x v="5"/>
  </r>
  <r>
    <d v="2022-06-13T00:00:00"/>
    <m/>
    <x v="4"/>
    <x v="12"/>
    <x v="0"/>
    <s v="Retour Provision Muriel DE GENTIL"/>
    <n v="1500"/>
    <m/>
    <m/>
    <x v="5"/>
  </r>
  <r>
    <d v="2022-06-13T00:00:00"/>
    <m/>
    <x v="1"/>
    <x v="7"/>
    <x v="0"/>
    <s v="Retour Provision Muriel DE GENTIL"/>
    <m/>
    <n v="1500"/>
    <m/>
    <x v="0"/>
  </r>
  <r>
    <d v="2022-06-13T00:00:00"/>
    <m/>
    <x v="3"/>
    <x v="5"/>
    <x v="0"/>
    <s v="ASC Lydie RESON"/>
    <n v="1500"/>
    <m/>
    <m/>
    <x v="0"/>
  </r>
  <r>
    <d v="2022-06-13T00:00:00"/>
    <m/>
    <x v="2"/>
    <x v="36"/>
    <x v="0"/>
    <s v="ASC Lydie RESON"/>
    <m/>
    <n v="1500"/>
    <m/>
    <x v="4"/>
  </r>
  <r>
    <d v="2022-06-13T00:00:00"/>
    <m/>
    <x v="4"/>
    <x v="11"/>
    <x v="0"/>
    <s v="Retour Provision Lydie RESON"/>
    <n v="1500"/>
    <m/>
    <m/>
    <x v="4"/>
  </r>
  <r>
    <d v="2022-06-13T00:00:00"/>
    <m/>
    <x v="1"/>
    <x v="7"/>
    <x v="0"/>
    <s v="Retour Provision Lydie RESON"/>
    <m/>
    <n v="1500"/>
    <m/>
    <x v="0"/>
  </r>
  <r>
    <d v="2022-06-16T00:00:00"/>
    <m/>
    <x v="3"/>
    <x v="5"/>
    <x v="0"/>
    <s v="ASC Stéphanie LUBIN"/>
    <n v="1500"/>
    <m/>
    <m/>
    <x v="0"/>
  </r>
  <r>
    <d v="2022-06-16T00:00:00"/>
    <m/>
    <x v="2"/>
    <x v="37"/>
    <x v="0"/>
    <s v="ASC Stéphanie LUBIN"/>
    <m/>
    <n v="1500"/>
    <m/>
    <x v="8"/>
  </r>
  <r>
    <d v="2022-06-16T00:00:00"/>
    <m/>
    <x v="4"/>
    <x v="15"/>
    <x v="0"/>
    <s v="Retour Provision Stéphanie LUBIN"/>
    <n v="1500"/>
    <m/>
    <m/>
    <x v="8"/>
  </r>
  <r>
    <d v="2022-06-16T00:00:00"/>
    <m/>
    <x v="1"/>
    <x v="7"/>
    <x v="0"/>
    <s v="Retour Provision Stéphanie LUBIN"/>
    <m/>
    <n v="1500"/>
    <m/>
    <x v="0"/>
  </r>
  <r>
    <d v="2022-06-17T00:00:00"/>
    <m/>
    <x v="3"/>
    <x v="5"/>
    <x v="0"/>
    <s v="ASC Yohan LASSALLE"/>
    <n v="1500"/>
    <m/>
    <m/>
    <x v="0"/>
  </r>
  <r>
    <d v="2022-06-17T00:00:00"/>
    <m/>
    <x v="2"/>
    <x v="38"/>
    <x v="0"/>
    <s v="ASC Yohan LASSALLE"/>
    <m/>
    <n v="1500"/>
    <m/>
    <x v="2"/>
  </r>
  <r>
    <d v="2022-06-17T00:00:00"/>
    <m/>
    <x v="4"/>
    <x v="9"/>
    <x v="0"/>
    <s v="Retour Provision Yohan LASSALLE"/>
    <n v="1500"/>
    <m/>
    <m/>
    <x v="2"/>
  </r>
  <r>
    <d v="2022-06-17T00:00:00"/>
    <m/>
    <x v="1"/>
    <x v="7"/>
    <x v="0"/>
    <s v="Retour Provision Yohan LASSALLE"/>
    <m/>
    <n v="1500"/>
    <m/>
    <x v="0"/>
  </r>
  <r>
    <d v="2022-08-04T00:00:00"/>
    <m/>
    <x v="3"/>
    <x v="5"/>
    <x v="0"/>
    <s v="ASC Adelmas NESLIDE"/>
    <n v="661.14"/>
    <m/>
    <m/>
    <x v="0"/>
  </r>
  <r>
    <d v="2022-08-04T00:00:00"/>
    <m/>
    <x v="2"/>
    <x v="39"/>
    <x v="0"/>
    <s v="ASC Adelmas NESLIDE"/>
    <m/>
    <n v="661.14"/>
    <m/>
    <x v="26"/>
  </r>
  <r>
    <d v="2022-08-04T00:00:00"/>
    <m/>
    <x v="4"/>
    <x v="33"/>
    <x v="0"/>
    <s v="Retour Provision Adelmas NESLIDE"/>
    <n v="661.14"/>
    <m/>
    <m/>
    <x v="26"/>
  </r>
  <r>
    <d v="2022-08-04T00:00:00"/>
    <m/>
    <x v="1"/>
    <x v="7"/>
    <x v="0"/>
    <s v="Retour Provision Adelmas NESLIDE"/>
    <m/>
    <n v="661.14"/>
    <m/>
    <x v="0"/>
  </r>
  <r>
    <d v="2022-08-04T00:00:00"/>
    <m/>
    <x v="2"/>
    <x v="39"/>
    <x v="1"/>
    <s v="ASC Adelmas NESLIDE"/>
    <n v="661.14"/>
    <m/>
    <m/>
    <x v="26"/>
  </r>
  <r>
    <d v="2022-08-04T00:00:00"/>
    <m/>
    <x v="0"/>
    <x v="2"/>
    <x v="0"/>
    <s v="ASC Adelmas NESLIDE"/>
    <m/>
    <n v="661.14"/>
    <m/>
    <x v="0"/>
  </r>
  <r>
    <d v="2022-08-29T00:00:00"/>
    <m/>
    <x v="4"/>
    <x v="17"/>
    <x v="1"/>
    <s v="Retour Provision Olivia LAPORAL"/>
    <n v="880.24"/>
    <m/>
    <m/>
    <x v="10"/>
  </r>
  <r>
    <d v="2022-08-29T00:00:00"/>
    <m/>
    <x v="1"/>
    <x v="7"/>
    <x v="0"/>
    <s v="Retour Provision Olivia LAPORAL"/>
    <m/>
    <n v="880.24"/>
    <m/>
    <x v="0"/>
  </r>
  <r>
    <d v="2022-08-29T00:00:00"/>
    <m/>
    <x v="2"/>
    <x v="40"/>
    <x v="1"/>
    <s v="ASC Olivia LAPORAL"/>
    <n v="880.24"/>
    <m/>
    <m/>
    <x v="10"/>
  </r>
  <r>
    <d v="2022-08-29T00:00:00"/>
    <m/>
    <x v="0"/>
    <x v="2"/>
    <x v="0"/>
    <s v="ASC Olivia LAPORAL"/>
    <m/>
    <n v="880.24"/>
    <m/>
    <x v="0"/>
  </r>
  <r>
    <d v="2022-08-29T00:00:00"/>
    <m/>
    <x v="3"/>
    <x v="5"/>
    <x v="0"/>
    <s v="ASC Olivia LAPORAL"/>
    <n v="880.24"/>
    <m/>
    <m/>
    <x v="0"/>
  </r>
  <r>
    <d v="2022-08-29T00:00:00"/>
    <m/>
    <x v="2"/>
    <x v="40"/>
    <x v="1"/>
    <s v="ASC Olivia LAPORAL"/>
    <m/>
    <n v="880.24"/>
    <m/>
    <x v="10"/>
  </r>
  <r>
    <d v="2022-08-31T00:00:00"/>
    <m/>
    <x v="4"/>
    <x v="17"/>
    <x v="1"/>
    <s v="Retour Provision Olivia LAPORAL"/>
    <n v="316.05"/>
    <m/>
    <m/>
    <x v="10"/>
  </r>
  <r>
    <d v="2022-08-31T00:00:00"/>
    <m/>
    <x v="1"/>
    <x v="7"/>
    <x v="0"/>
    <s v="Retour Provision Olivia LAPORAL"/>
    <m/>
    <n v="316.05"/>
    <m/>
    <x v="0"/>
  </r>
  <r>
    <d v="2022-08-31T00:00:00"/>
    <m/>
    <x v="2"/>
    <x v="40"/>
    <x v="1"/>
    <s v="ASC Olivia LAPORAL"/>
    <n v="316.05"/>
    <m/>
    <m/>
    <x v="10"/>
  </r>
  <r>
    <d v="2022-08-31T00:00:00"/>
    <m/>
    <x v="0"/>
    <x v="2"/>
    <x v="0"/>
    <s v="ASC Olivia LAPORAL"/>
    <m/>
    <n v="316.05"/>
    <m/>
    <x v="0"/>
  </r>
  <r>
    <d v="2022-08-31T00:00:00"/>
    <m/>
    <x v="3"/>
    <x v="5"/>
    <x v="0"/>
    <s v="ASC Olivia LAPORAL"/>
    <n v="316.05"/>
    <m/>
    <m/>
    <x v="0"/>
  </r>
  <r>
    <d v="2022-08-31T00:00:00"/>
    <m/>
    <x v="2"/>
    <x v="40"/>
    <x v="1"/>
    <s v="ASC Olivia LAPORAL"/>
    <m/>
    <n v="316.05"/>
    <m/>
    <x v="10"/>
  </r>
  <r>
    <d v="2022-08-31T00:00:00"/>
    <m/>
    <x v="4"/>
    <x v="17"/>
    <x v="3"/>
    <s v="Retour Provision Olivia LAPORAL"/>
    <n v="159.6"/>
    <m/>
    <m/>
    <x v="10"/>
  </r>
  <r>
    <d v="2022-08-31T00:00:00"/>
    <m/>
    <x v="1"/>
    <x v="7"/>
    <x v="0"/>
    <s v="Retour Provision Olivia LAPORAL"/>
    <m/>
    <n v="159.6"/>
    <m/>
    <x v="0"/>
  </r>
  <r>
    <d v="2022-08-31T00:00:00"/>
    <m/>
    <x v="2"/>
    <x v="40"/>
    <x v="3"/>
    <s v="ASC Olivia LAPORAL"/>
    <n v="159.6"/>
    <m/>
    <m/>
    <x v="10"/>
  </r>
  <r>
    <d v="2022-08-31T00:00:00"/>
    <m/>
    <x v="0"/>
    <x v="2"/>
    <x v="0"/>
    <s v="ASC Olivia LAPORAL"/>
    <m/>
    <n v="159.6"/>
    <m/>
    <x v="0"/>
  </r>
  <r>
    <d v="2022-08-31T00:00:00"/>
    <m/>
    <x v="3"/>
    <x v="5"/>
    <x v="0"/>
    <s v="ASC Olivia LAPORAL"/>
    <n v="159.6"/>
    <m/>
    <m/>
    <x v="0"/>
  </r>
  <r>
    <d v="2022-08-31T00:00:00"/>
    <m/>
    <x v="2"/>
    <x v="40"/>
    <x v="3"/>
    <s v="ASC Olivia LAPORAL"/>
    <m/>
    <n v="159.6"/>
    <m/>
    <x v="10"/>
  </r>
  <r>
    <d v="2022-08-31T00:00:00"/>
    <m/>
    <x v="4"/>
    <x v="17"/>
    <x v="4"/>
    <s v="Retour Provision Olivia LAPORAL"/>
    <n v="64.31"/>
    <m/>
    <m/>
    <x v="10"/>
  </r>
  <r>
    <d v="2022-08-31T00:00:00"/>
    <m/>
    <x v="1"/>
    <x v="7"/>
    <x v="0"/>
    <s v="Retour Provision Olivia LAPORAL"/>
    <m/>
    <n v="64.31"/>
    <m/>
    <x v="0"/>
  </r>
  <r>
    <d v="2022-08-31T00:00:00"/>
    <m/>
    <x v="2"/>
    <x v="40"/>
    <x v="4"/>
    <s v="ASC Olivia LAPORAL"/>
    <n v="64.31"/>
    <m/>
    <m/>
    <x v="10"/>
  </r>
  <r>
    <d v="2022-08-31T00:00:00"/>
    <m/>
    <x v="0"/>
    <x v="2"/>
    <x v="0"/>
    <s v="ASC Olivia LAPORAL"/>
    <m/>
    <n v="64.31"/>
    <m/>
    <x v="0"/>
  </r>
  <r>
    <d v="2022-08-31T00:00:00"/>
    <m/>
    <x v="3"/>
    <x v="5"/>
    <x v="0"/>
    <s v="ASC Olivia LAPORAL"/>
    <n v="64.31"/>
    <m/>
    <m/>
    <x v="0"/>
  </r>
  <r>
    <d v="2022-08-31T00:00:00"/>
    <m/>
    <x v="2"/>
    <x v="40"/>
    <x v="4"/>
    <s v="ASC Olivia LAPORAL"/>
    <m/>
    <n v="64.31"/>
    <m/>
    <x v="10"/>
  </r>
  <r>
    <d v="2022-08-31T00:00:00"/>
    <m/>
    <x v="4"/>
    <x v="17"/>
    <x v="3"/>
    <s v="Retour Provision Olivia LAPORAL"/>
    <n v="79.8"/>
    <m/>
    <m/>
    <x v="10"/>
  </r>
  <r>
    <d v="2022-08-31T00:00:00"/>
    <m/>
    <x v="1"/>
    <x v="7"/>
    <x v="0"/>
    <s v="Retour Provision Olivia LAPORAL"/>
    <m/>
    <n v="79.8"/>
    <m/>
    <x v="0"/>
  </r>
  <r>
    <d v="2022-08-31T00:00:00"/>
    <m/>
    <x v="2"/>
    <x v="40"/>
    <x v="3"/>
    <s v="ASC Olivia LAPORAL"/>
    <n v="79.8"/>
    <m/>
    <m/>
    <x v="10"/>
  </r>
  <r>
    <d v="2022-08-31T00:00:00"/>
    <m/>
    <x v="0"/>
    <x v="2"/>
    <x v="0"/>
    <s v="ASC Olivia LAPORAL"/>
    <m/>
    <n v="79.8"/>
    <m/>
    <x v="0"/>
  </r>
  <r>
    <d v="2022-08-31T00:00:00"/>
    <m/>
    <x v="3"/>
    <x v="5"/>
    <x v="0"/>
    <s v="ASC Olivia LAPORAL"/>
    <n v="79.8"/>
    <m/>
    <m/>
    <x v="0"/>
  </r>
  <r>
    <d v="2022-08-31T00:00:00"/>
    <m/>
    <x v="2"/>
    <x v="40"/>
    <x v="3"/>
    <s v="ASC Olivia LAPORAL"/>
    <m/>
    <n v="79.8"/>
    <m/>
    <x v="10"/>
  </r>
  <r>
    <d v="2022-08-22T00:00:00"/>
    <m/>
    <x v="4"/>
    <x v="10"/>
    <x v="3"/>
    <s v="Retour Provision Eric CHARTON"/>
    <n v="707"/>
    <m/>
    <m/>
    <x v="3"/>
  </r>
  <r>
    <d v="2022-08-22T00:00:00"/>
    <m/>
    <x v="1"/>
    <x v="7"/>
    <x v="0"/>
    <s v="Retour Provision Eric CHARTON"/>
    <m/>
    <n v="707"/>
    <m/>
    <x v="0"/>
  </r>
  <r>
    <d v="2022-08-22T00:00:00"/>
    <m/>
    <x v="2"/>
    <x v="41"/>
    <x v="3"/>
    <s v="ASC Eric CHARTON"/>
    <n v="707"/>
    <m/>
    <m/>
    <x v="3"/>
  </r>
  <r>
    <d v="2022-08-22T00:00:00"/>
    <m/>
    <x v="0"/>
    <x v="2"/>
    <x v="0"/>
    <s v="ASC Eric CHARTON"/>
    <m/>
    <n v="707"/>
    <m/>
    <x v="0"/>
  </r>
  <r>
    <d v="2022-08-22T00:00:00"/>
    <m/>
    <x v="3"/>
    <x v="5"/>
    <x v="0"/>
    <s v="ASC Eric CHARTON"/>
    <n v="707"/>
    <m/>
    <m/>
    <x v="0"/>
  </r>
  <r>
    <d v="2022-08-22T00:00:00"/>
    <m/>
    <x v="2"/>
    <x v="41"/>
    <x v="3"/>
    <s v="ASC Eric CHARTON"/>
    <m/>
    <n v="707"/>
    <m/>
    <x v="3"/>
  </r>
  <r>
    <d v="2022-08-26T00:00:00"/>
    <m/>
    <x v="4"/>
    <x v="26"/>
    <x v="1"/>
    <s v="Retour Provision Mylene MARTIN"/>
    <n v="1500"/>
    <m/>
    <m/>
    <x v="19"/>
  </r>
  <r>
    <d v="2022-08-26T00:00:00"/>
    <m/>
    <x v="1"/>
    <x v="7"/>
    <x v="0"/>
    <s v="Retour Provision Mylene MARTIN"/>
    <m/>
    <n v="1500"/>
    <m/>
    <x v="0"/>
  </r>
  <r>
    <d v="2022-08-26T00:00:00"/>
    <m/>
    <x v="2"/>
    <x v="42"/>
    <x v="1"/>
    <s v="ASC Mylene MARTIN"/>
    <n v="1500"/>
    <m/>
    <m/>
    <x v="19"/>
  </r>
  <r>
    <d v="2022-08-26T00:00:00"/>
    <m/>
    <x v="0"/>
    <x v="2"/>
    <x v="0"/>
    <s v="ASC Mylene MARTIN"/>
    <m/>
    <n v="1500"/>
    <m/>
    <x v="0"/>
  </r>
  <r>
    <d v="2022-08-26T00:00:00"/>
    <m/>
    <x v="3"/>
    <x v="5"/>
    <x v="0"/>
    <s v="ASC Mylene MARTIN"/>
    <n v="1500"/>
    <m/>
    <m/>
    <x v="0"/>
  </r>
  <r>
    <d v="2022-08-26T00:00:00"/>
    <m/>
    <x v="2"/>
    <x v="42"/>
    <x v="1"/>
    <s v="ASC Mylene MARTIN"/>
    <m/>
    <n v="1500"/>
    <m/>
    <x v="19"/>
  </r>
  <r>
    <d v="2022-08-29T00:00:00"/>
    <m/>
    <x v="4"/>
    <x v="20"/>
    <x v="1"/>
    <s v="Retour Provision Chrsitelle CHOUAN"/>
    <n v="1500"/>
    <m/>
    <m/>
    <x v="13"/>
  </r>
  <r>
    <d v="2022-08-29T00:00:00"/>
    <m/>
    <x v="1"/>
    <x v="7"/>
    <x v="0"/>
    <s v="Retour Provision Chrsitelle CHOUAN"/>
    <m/>
    <n v="1500"/>
    <m/>
    <x v="0"/>
  </r>
  <r>
    <d v="2022-08-29T00:00:00"/>
    <m/>
    <x v="2"/>
    <x v="43"/>
    <x v="1"/>
    <s v="ASC Chrsitelle CHOUAN"/>
    <n v="1500"/>
    <m/>
    <m/>
    <x v="13"/>
  </r>
  <r>
    <d v="2022-08-29T00:00:00"/>
    <m/>
    <x v="0"/>
    <x v="2"/>
    <x v="0"/>
    <s v="ASC Chrsitelle CHOUAN"/>
    <m/>
    <n v="1500"/>
    <m/>
    <x v="0"/>
  </r>
  <r>
    <d v="2022-08-29T00:00:00"/>
    <m/>
    <x v="3"/>
    <x v="5"/>
    <x v="0"/>
    <s v="ASC Chrsitelle CHOUAN"/>
    <n v="1500"/>
    <m/>
    <m/>
    <x v="0"/>
  </r>
  <r>
    <d v="2022-08-29T00:00:00"/>
    <m/>
    <x v="2"/>
    <x v="43"/>
    <x v="1"/>
    <s v="ASC Chrsitelle CHOUAN"/>
    <m/>
    <n v="1500"/>
    <m/>
    <x v="13"/>
  </r>
  <r>
    <d v="2022-08-29T00:00:00"/>
    <m/>
    <x v="4"/>
    <x v="21"/>
    <x v="3"/>
    <s v="Retour Provision Camille GUYOT"/>
    <n v="1000"/>
    <m/>
    <m/>
    <x v="14"/>
  </r>
  <r>
    <d v="2022-08-29T00:00:00"/>
    <m/>
    <x v="1"/>
    <x v="7"/>
    <x v="0"/>
    <s v="Retour Provision Camille GUYOT"/>
    <m/>
    <n v="1000"/>
    <m/>
    <x v="0"/>
  </r>
  <r>
    <d v="2022-08-29T00:00:00"/>
    <m/>
    <x v="2"/>
    <x v="44"/>
    <x v="3"/>
    <s v="ASC Camille GUYOT"/>
    <n v="1000"/>
    <m/>
    <m/>
    <x v="14"/>
  </r>
  <r>
    <d v="2022-08-29T00:00:00"/>
    <m/>
    <x v="0"/>
    <x v="2"/>
    <x v="0"/>
    <s v="ASC Camille GUYOT"/>
    <m/>
    <n v="1000"/>
    <m/>
    <x v="0"/>
  </r>
  <r>
    <d v="2022-08-29T00:00:00"/>
    <m/>
    <x v="3"/>
    <x v="5"/>
    <x v="0"/>
    <s v="ASC Camille GUYOT"/>
    <n v="1000"/>
    <m/>
    <m/>
    <x v="0"/>
  </r>
  <r>
    <d v="2022-08-29T00:00:00"/>
    <m/>
    <x v="2"/>
    <x v="44"/>
    <x v="3"/>
    <s v="ASC Camille GUYOT"/>
    <m/>
    <n v="1000"/>
    <m/>
    <x v="14"/>
  </r>
  <r>
    <d v="2022-08-30T00:00:00"/>
    <m/>
    <x v="2"/>
    <x v="45"/>
    <x v="0"/>
    <s v="Achat FourniBuro"/>
    <m/>
    <n v="103.94"/>
    <m/>
    <x v="0"/>
  </r>
  <r>
    <d v="2022-08-30T00:00:00"/>
    <m/>
    <x v="3"/>
    <x v="46"/>
    <x v="0"/>
    <s v="Achat FourniBuro"/>
    <n v="103.94"/>
    <m/>
    <m/>
    <x v="0"/>
  </r>
  <r>
    <d v="2022-08-30T00:00:00"/>
    <m/>
    <x v="2"/>
    <x v="38"/>
    <x v="5"/>
    <s v="Remboursement YL FourniBuro"/>
    <n v="103.94"/>
    <m/>
    <m/>
    <x v="2"/>
  </r>
  <r>
    <d v="2022-08-30T00:00:00"/>
    <m/>
    <x v="0"/>
    <x v="0"/>
    <x v="0"/>
    <s v="Remboursement YL FourniBuro"/>
    <m/>
    <n v="103.94"/>
    <m/>
    <x v="0"/>
  </r>
  <r>
    <d v="2022-08-30T00:00:00"/>
    <m/>
    <x v="2"/>
    <x v="38"/>
    <x v="0"/>
    <s v="Achat FourniBuro"/>
    <m/>
    <n v="103.94"/>
    <m/>
    <x v="2"/>
  </r>
  <r>
    <d v="2022-08-30T00:00:00"/>
    <m/>
    <x v="2"/>
    <x v="45"/>
    <x v="0"/>
    <s v="Achat FourniBuro"/>
    <n v="103.94"/>
    <m/>
    <m/>
    <x v="0"/>
  </r>
  <r>
    <d v="2022-09-02T00:00:00"/>
    <m/>
    <x v="4"/>
    <x v="28"/>
    <x v="1"/>
    <s v="Retour Provision Max NOSIBOR"/>
    <n v="1500"/>
    <m/>
    <m/>
    <x v="21"/>
  </r>
  <r>
    <d v="2022-09-02T00:00:00"/>
    <m/>
    <x v="1"/>
    <x v="7"/>
    <x v="0"/>
    <s v="Retour Provision Max NOSIBOR"/>
    <m/>
    <n v="1500"/>
    <m/>
    <x v="0"/>
  </r>
  <r>
    <d v="2022-09-02T00:00:00"/>
    <m/>
    <x v="2"/>
    <x v="47"/>
    <x v="1"/>
    <s v="ASC Max NOSIBOR"/>
    <n v="1500"/>
    <m/>
    <m/>
    <x v="21"/>
  </r>
  <r>
    <d v="2022-09-02T00:00:00"/>
    <m/>
    <x v="0"/>
    <x v="2"/>
    <x v="0"/>
    <s v="ASC Max NOSIBOR"/>
    <m/>
    <n v="1500"/>
    <m/>
    <x v="0"/>
  </r>
  <r>
    <d v="2022-09-02T00:00:00"/>
    <m/>
    <x v="3"/>
    <x v="5"/>
    <x v="0"/>
    <s v="ASC Max NOSIBOR"/>
    <n v="1500"/>
    <m/>
    <m/>
    <x v="0"/>
  </r>
  <r>
    <d v="2022-09-02T00:00:00"/>
    <m/>
    <x v="2"/>
    <x v="47"/>
    <x v="1"/>
    <s v="ASC Max NOSIBOR"/>
    <m/>
    <n v="1500"/>
    <m/>
    <x v="21"/>
  </r>
  <r>
    <d v="2022-09-05T00:00:00"/>
    <m/>
    <x v="4"/>
    <x v="16"/>
    <x v="1"/>
    <s v="Retour Provision Eddy LORBEL"/>
    <n v="1500"/>
    <m/>
    <m/>
    <x v="9"/>
  </r>
  <r>
    <d v="2022-09-05T00:00:00"/>
    <m/>
    <x v="1"/>
    <x v="7"/>
    <x v="0"/>
    <s v="Retour Provision Eddy LORBEL"/>
    <m/>
    <n v="1500"/>
    <m/>
    <x v="0"/>
  </r>
  <r>
    <d v="2022-09-05T00:00:00"/>
    <m/>
    <x v="2"/>
    <x v="48"/>
    <x v="1"/>
    <s v="ASC Eddy LORBEL"/>
    <n v="1500"/>
    <m/>
    <m/>
    <x v="9"/>
  </r>
  <r>
    <d v="2022-09-05T00:00:00"/>
    <m/>
    <x v="0"/>
    <x v="2"/>
    <x v="0"/>
    <s v="ASC Eddy LORBEL"/>
    <m/>
    <n v="1500"/>
    <m/>
    <x v="0"/>
  </r>
  <r>
    <d v="2022-09-05T00:00:00"/>
    <m/>
    <x v="3"/>
    <x v="5"/>
    <x v="0"/>
    <s v="ASC Eddy LORBEL"/>
    <n v="1500"/>
    <m/>
    <m/>
    <x v="0"/>
  </r>
  <r>
    <d v="2022-09-05T00:00:00"/>
    <m/>
    <x v="2"/>
    <x v="48"/>
    <x v="1"/>
    <s v="ASC Eddy LORBEL"/>
    <m/>
    <n v="1500"/>
    <m/>
    <x v="9"/>
  </r>
  <r>
    <d v="2022-09-06T00:00:00"/>
    <m/>
    <x v="4"/>
    <x v="19"/>
    <x v="1"/>
    <s v="Retour Provision Lydia Thalmsensi"/>
    <n v="1126.6300000000001"/>
    <m/>
    <m/>
    <x v="12"/>
  </r>
  <r>
    <d v="2022-09-06T00:00:00"/>
    <m/>
    <x v="1"/>
    <x v="7"/>
    <x v="0"/>
    <s v="Retour Provision Lydia Thalmsensi"/>
    <m/>
    <n v="1126.6300000000001"/>
    <m/>
    <x v="0"/>
  </r>
  <r>
    <d v="2022-09-06T00:00:00"/>
    <m/>
    <x v="2"/>
    <x v="49"/>
    <x v="1"/>
    <s v="ASC Lydia Thalmsensi"/>
    <n v="1126.6300000000001"/>
    <m/>
    <m/>
    <x v="12"/>
  </r>
  <r>
    <d v="2022-09-06T00:00:00"/>
    <m/>
    <x v="0"/>
    <x v="2"/>
    <x v="0"/>
    <s v="ASC Lydia Thalmsensi"/>
    <m/>
    <n v="1126.6300000000001"/>
    <m/>
    <x v="0"/>
  </r>
  <r>
    <d v="2022-09-06T00:00:00"/>
    <m/>
    <x v="3"/>
    <x v="5"/>
    <x v="0"/>
    <s v="ASC Lydia Thalmsensi"/>
    <n v="1126.6300000000001"/>
    <m/>
    <m/>
    <x v="0"/>
  </r>
  <r>
    <d v="2022-09-06T00:00:00"/>
    <m/>
    <x v="2"/>
    <x v="49"/>
    <x v="1"/>
    <s v="ASC Lydia Thalmsensi"/>
    <m/>
    <n v="1126.6300000000001"/>
    <m/>
    <x v="12"/>
  </r>
  <r>
    <d v="2022-09-19T00:00:00"/>
    <m/>
    <x v="4"/>
    <x v="30"/>
    <x v="3"/>
    <s v="Retour Provision ANAIS LERUS"/>
    <n v="174.55"/>
    <m/>
    <m/>
    <x v="23"/>
  </r>
  <r>
    <d v="2022-09-19T00:00:00"/>
    <m/>
    <x v="1"/>
    <x v="7"/>
    <x v="0"/>
    <s v="Retour Provision ANAIS LERUS"/>
    <m/>
    <n v="174.55"/>
    <m/>
    <x v="0"/>
  </r>
  <r>
    <d v="2022-09-19T00:00:00"/>
    <m/>
    <x v="2"/>
    <x v="50"/>
    <x v="3"/>
    <s v="ASC ANAIS LERUS"/>
    <n v="174.55"/>
    <m/>
    <m/>
    <x v="23"/>
  </r>
  <r>
    <d v="2022-09-19T00:00:00"/>
    <m/>
    <x v="0"/>
    <x v="2"/>
    <x v="0"/>
    <s v="ASC ANAIS LERUS"/>
    <m/>
    <n v="174.55"/>
    <m/>
    <x v="0"/>
  </r>
  <r>
    <d v="2022-09-19T00:00:00"/>
    <m/>
    <x v="3"/>
    <x v="5"/>
    <x v="0"/>
    <s v="ASC ANAIS LERUS"/>
    <n v="174.55"/>
    <m/>
    <m/>
    <x v="0"/>
  </r>
  <r>
    <d v="2022-09-19T00:00:00"/>
    <m/>
    <x v="2"/>
    <x v="50"/>
    <x v="3"/>
    <s v="ASC ANAIS LERUS"/>
    <m/>
    <n v="174.55"/>
    <m/>
    <x v="23"/>
  </r>
  <r>
    <d v="2022-09-19T00:00:00"/>
    <m/>
    <x v="4"/>
    <x v="30"/>
    <x v="1"/>
    <s v="Retour Provision ANAIS LERUS"/>
    <n v="1325.45"/>
    <m/>
    <m/>
    <x v="23"/>
  </r>
  <r>
    <d v="2022-09-19T00:00:00"/>
    <m/>
    <x v="1"/>
    <x v="7"/>
    <x v="0"/>
    <s v="Retour Provision ANAIS LERUS"/>
    <m/>
    <n v="1325.45"/>
    <m/>
    <x v="0"/>
  </r>
  <r>
    <d v="2022-09-19T00:00:00"/>
    <m/>
    <x v="2"/>
    <x v="50"/>
    <x v="1"/>
    <s v="ASC ANAIS LERUS"/>
    <n v="1325.45"/>
    <m/>
    <m/>
    <x v="23"/>
  </r>
  <r>
    <d v="2022-09-19T00:00:00"/>
    <m/>
    <x v="0"/>
    <x v="2"/>
    <x v="0"/>
    <s v="ASC ANAIS LERUS"/>
    <m/>
    <n v="1325.45"/>
    <m/>
    <x v="0"/>
  </r>
  <r>
    <d v="2022-09-19T00:00:00"/>
    <m/>
    <x v="3"/>
    <x v="5"/>
    <x v="0"/>
    <s v="ASC ANAIS LERUS"/>
    <n v="1325.45"/>
    <m/>
    <m/>
    <x v="0"/>
  </r>
  <r>
    <d v="2022-09-19T00:00:00"/>
    <m/>
    <x v="2"/>
    <x v="50"/>
    <x v="1"/>
    <s v="ASC ANAIS LERUS"/>
    <m/>
    <n v="1325.45"/>
    <m/>
    <x v="23"/>
  </r>
  <r>
    <d v="2022-11-03T00:00:00"/>
    <m/>
    <x v="4"/>
    <x v="23"/>
    <x v="1"/>
    <s v="Retour Provision Guy RAMALINGON"/>
    <n v="1500"/>
    <m/>
    <m/>
    <x v="16"/>
  </r>
  <r>
    <d v="2022-11-03T00:00:00"/>
    <m/>
    <x v="1"/>
    <x v="7"/>
    <x v="0"/>
    <s v="Retour Provision Guy RAMALINGON"/>
    <m/>
    <n v="1500"/>
    <m/>
    <x v="0"/>
  </r>
  <r>
    <d v="2022-11-03T00:00:00"/>
    <m/>
    <x v="2"/>
    <x v="51"/>
    <x v="1"/>
    <s v="ASC Guy RAMALINGON"/>
    <n v="1500"/>
    <m/>
    <m/>
    <x v="16"/>
  </r>
  <r>
    <d v="2022-11-03T00:00:00"/>
    <m/>
    <x v="0"/>
    <x v="2"/>
    <x v="0"/>
    <s v="ASC Guy RAMALINGON"/>
    <m/>
    <n v="1500"/>
    <m/>
    <x v="0"/>
  </r>
  <r>
    <d v="2022-11-03T00:00:00"/>
    <m/>
    <x v="3"/>
    <x v="5"/>
    <x v="0"/>
    <s v="ASC Guy RAMALINGON"/>
    <n v="1500"/>
    <m/>
    <m/>
    <x v="0"/>
  </r>
  <r>
    <d v="2022-11-03T00:00:00"/>
    <m/>
    <x v="2"/>
    <x v="51"/>
    <x v="1"/>
    <s v="ASC Guy RAMALINGON"/>
    <m/>
    <n v="1500"/>
    <m/>
    <x v="16"/>
  </r>
  <r>
    <d v="2022-11-04T00:00:00"/>
    <m/>
    <x v="4"/>
    <x v="10"/>
    <x v="3"/>
    <s v="Retour Provision Eric CHARTON"/>
    <n v="400"/>
    <m/>
    <m/>
    <x v="3"/>
  </r>
  <r>
    <d v="2022-11-04T00:00:00"/>
    <m/>
    <x v="1"/>
    <x v="7"/>
    <x v="0"/>
    <s v="Retour Provision Eric CHARTON"/>
    <m/>
    <n v="400"/>
    <m/>
    <x v="0"/>
  </r>
  <r>
    <d v="2022-11-04T00:00:00"/>
    <m/>
    <x v="2"/>
    <x v="41"/>
    <x v="3"/>
    <s v="ASC Eric CHARTON"/>
    <n v="400"/>
    <m/>
    <m/>
    <x v="3"/>
  </r>
  <r>
    <d v="2022-11-04T00:00:00"/>
    <m/>
    <x v="0"/>
    <x v="2"/>
    <x v="0"/>
    <s v="ASC Eric CHARTON"/>
    <m/>
    <n v="400"/>
    <m/>
    <x v="0"/>
  </r>
  <r>
    <d v="2022-11-04T00:00:00"/>
    <m/>
    <x v="3"/>
    <x v="5"/>
    <x v="0"/>
    <s v="ASC Eric CHARTON"/>
    <n v="400"/>
    <m/>
    <m/>
    <x v="0"/>
  </r>
  <r>
    <d v="2022-11-04T00:00:00"/>
    <m/>
    <x v="2"/>
    <x v="41"/>
    <x v="3"/>
    <s v="ASC Eric CHARTON"/>
    <m/>
    <n v="400"/>
    <m/>
    <x v="3"/>
  </r>
  <r>
    <d v="2022-11-10T00:00:00"/>
    <m/>
    <x v="4"/>
    <x v="24"/>
    <x v="1"/>
    <s v="Retour Provision Raissa LUSINE"/>
    <n v="1000"/>
    <m/>
    <m/>
    <x v="17"/>
  </r>
  <r>
    <d v="2022-11-10T00:00:00"/>
    <m/>
    <x v="1"/>
    <x v="7"/>
    <x v="0"/>
    <s v="Retour Provision Raissa LUSINE"/>
    <m/>
    <n v="1000"/>
    <m/>
    <x v="0"/>
  </r>
  <r>
    <d v="2022-11-10T00:00:00"/>
    <m/>
    <x v="2"/>
    <x v="52"/>
    <x v="1"/>
    <s v="ASC Raissa LUSINE"/>
    <n v="1000"/>
    <m/>
    <m/>
    <x v="17"/>
  </r>
  <r>
    <d v="2022-11-10T00:00:00"/>
    <m/>
    <x v="0"/>
    <x v="2"/>
    <x v="0"/>
    <s v="ASC Raissa LUSINE"/>
    <m/>
    <n v="1000"/>
    <m/>
    <x v="0"/>
  </r>
  <r>
    <d v="2022-11-10T00:00:00"/>
    <m/>
    <x v="3"/>
    <x v="5"/>
    <x v="0"/>
    <s v="ASC Raissa LUSINE"/>
    <n v="1000"/>
    <m/>
    <m/>
    <x v="0"/>
  </r>
  <r>
    <d v="2022-11-10T00:00:00"/>
    <m/>
    <x v="2"/>
    <x v="52"/>
    <x v="1"/>
    <s v="ASC Raissa LUSINE"/>
    <m/>
    <n v="1000"/>
    <m/>
    <x v="17"/>
  </r>
  <r>
    <d v="2022-11-25T00:00:00"/>
    <m/>
    <x v="4"/>
    <x v="29"/>
    <x v="3"/>
    <s v="Retour Provision ANNEQUIN MAXIME"/>
    <n v="405"/>
    <m/>
    <m/>
    <x v="22"/>
  </r>
  <r>
    <d v="2022-11-25T00:00:00"/>
    <m/>
    <x v="1"/>
    <x v="7"/>
    <x v="0"/>
    <s v="Retour Provision ANNEQUIN MAXIME"/>
    <m/>
    <n v="405"/>
    <m/>
    <x v="0"/>
  </r>
  <r>
    <d v="2022-11-25T00:00:00"/>
    <m/>
    <x v="2"/>
    <x v="53"/>
    <x v="3"/>
    <s v="ASC ANNEQUIN MAXIME"/>
    <n v="405"/>
    <m/>
    <m/>
    <x v="22"/>
  </r>
  <r>
    <d v="2022-11-25T00:00:00"/>
    <m/>
    <x v="0"/>
    <x v="2"/>
    <x v="0"/>
    <s v="ASC ANNEQUIN MAXIME"/>
    <m/>
    <n v="405"/>
    <m/>
    <x v="0"/>
  </r>
  <r>
    <d v="2022-11-25T00:00:00"/>
    <m/>
    <x v="3"/>
    <x v="5"/>
    <x v="0"/>
    <s v="ASC ANNEQUIN MAXIME"/>
    <n v="405"/>
    <m/>
    <m/>
    <x v="0"/>
  </r>
  <r>
    <d v="2022-11-25T00:00:00"/>
    <m/>
    <x v="2"/>
    <x v="53"/>
    <x v="3"/>
    <s v="ASC ANNEQUIN MAXIME"/>
    <m/>
    <n v="405"/>
    <m/>
    <x v="22"/>
  </r>
  <r>
    <d v="2022-11-25T00:00:00"/>
    <m/>
    <x v="4"/>
    <x v="29"/>
    <x v="1"/>
    <s v="Retour Provision ANNEQUIN MAXIME"/>
    <n v="220"/>
    <m/>
    <m/>
    <x v="22"/>
  </r>
  <r>
    <d v="2022-11-25T00:00:00"/>
    <m/>
    <x v="1"/>
    <x v="7"/>
    <x v="0"/>
    <s v="Retour Provision ANNEQUIN MAXIME"/>
    <m/>
    <n v="220"/>
    <m/>
    <x v="0"/>
  </r>
  <r>
    <d v="2022-11-25T00:00:00"/>
    <m/>
    <x v="2"/>
    <x v="53"/>
    <x v="1"/>
    <s v="ASC ANNEQUIN MAXIME"/>
    <n v="220"/>
    <m/>
    <m/>
    <x v="22"/>
  </r>
  <r>
    <d v="2022-11-25T00:00:00"/>
    <m/>
    <x v="0"/>
    <x v="2"/>
    <x v="0"/>
    <s v="ASC ANNEQUIN MAXIME"/>
    <m/>
    <n v="220"/>
    <m/>
    <x v="0"/>
  </r>
  <r>
    <d v="2022-11-25T00:00:00"/>
    <m/>
    <x v="3"/>
    <x v="5"/>
    <x v="0"/>
    <s v="ASC ANNEQUIN MAXIME"/>
    <n v="220"/>
    <m/>
    <m/>
    <x v="0"/>
  </r>
  <r>
    <d v="2022-11-25T00:00:00"/>
    <m/>
    <x v="2"/>
    <x v="53"/>
    <x v="1"/>
    <s v="ASC ANNEQUIN MAXIME"/>
    <m/>
    <n v="220"/>
    <m/>
    <x v="22"/>
  </r>
  <r>
    <d v="2022-12-02T00:00:00"/>
    <m/>
    <x v="4"/>
    <x v="32"/>
    <x v="3"/>
    <s v="Retour Provision EDWIN SANDOT"/>
    <n v="79"/>
    <m/>
    <m/>
    <x v="25"/>
  </r>
  <r>
    <d v="2022-12-02T00:00:00"/>
    <m/>
    <x v="1"/>
    <x v="7"/>
    <x v="0"/>
    <s v="Retour Provision EDWIN SANDOT"/>
    <m/>
    <n v="79"/>
    <m/>
    <x v="0"/>
  </r>
  <r>
    <d v="2022-12-02T00:00:00"/>
    <m/>
    <x v="2"/>
    <x v="54"/>
    <x v="3"/>
    <s v="ASC EDWIN SANDOT"/>
    <n v="79"/>
    <m/>
    <m/>
    <x v="25"/>
  </r>
  <r>
    <d v="2022-12-02T00:00:00"/>
    <m/>
    <x v="0"/>
    <x v="2"/>
    <x v="0"/>
    <s v="ASC EDWIN SANDOT"/>
    <m/>
    <n v="79"/>
    <m/>
    <x v="0"/>
  </r>
  <r>
    <d v="2022-12-02T00:00:00"/>
    <m/>
    <x v="3"/>
    <x v="5"/>
    <x v="0"/>
    <s v="ASC EDWIN SANDOT"/>
    <n v="79"/>
    <m/>
    <m/>
    <x v="0"/>
  </r>
  <r>
    <d v="2022-12-02T00:00:00"/>
    <m/>
    <x v="2"/>
    <x v="54"/>
    <x v="3"/>
    <s v="ASC EDWIN SANDOT"/>
    <m/>
    <n v="79"/>
    <m/>
    <x v="25"/>
  </r>
  <r>
    <d v="2022-12-02T00:00:00"/>
    <m/>
    <x v="4"/>
    <x v="32"/>
    <x v="6"/>
    <s v="Retour Provision EDWIN SANDOT"/>
    <n v="290.35000000000002"/>
    <m/>
    <m/>
    <x v="25"/>
  </r>
  <r>
    <d v="2022-12-02T00:00:00"/>
    <m/>
    <x v="1"/>
    <x v="7"/>
    <x v="0"/>
    <s v="Retour Provision EDWIN SANDOT"/>
    <m/>
    <n v="290.35000000000002"/>
    <m/>
    <x v="0"/>
  </r>
  <r>
    <d v="2022-12-02T00:00:00"/>
    <m/>
    <x v="2"/>
    <x v="54"/>
    <x v="6"/>
    <s v="ASC EDWIN SANDOT"/>
    <n v="290.35000000000002"/>
    <m/>
    <m/>
    <x v="25"/>
  </r>
  <r>
    <d v="2022-12-02T00:00:00"/>
    <m/>
    <x v="0"/>
    <x v="2"/>
    <x v="0"/>
    <s v="ASC EDWIN SANDOT"/>
    <m/>
    <n v="290.35000000000002"/>
    <m/>
    <x v="0"/>
  </r>
  <r>
    <d v="2022-12-02T00:00:00"/>
    <m/>
    <x v="3"/>
    <x v="5"/>
    <x v="0"/>
    <s v="ASC EDWIN SANDOT"/>
    <n v="290.35000000000002"/>
    <m/>
    <m/>
    <x v="0"/>
  </r>
  <r>
    <d v="2022-12-02T00:00:00"/>
    <m/>
    <x v="2"/>
    <x v="54"/>
    <x v="6"/>
    <s v="ASC EDWIN SANDOT"/>
    <m/>
    <n v="290.35000000000002"/>
    <m/>
    <x v="25"/>
  </r>
  <r>
    <d v="2022-12-02T00:00:00"/>
    <m/>
    <x v="4"/>
    <x v="27"/>
    <x v="1"/>
    <s v="Retour Provision Johanne LONGRAIS"/>
    <n v="1500"/>
    <m/>
    <m/>
    <x v="20"/>
  </r>
  <r>
    <d v="2022-12-02T00:00:00"/>
    <m/>
    <x v="1"/>
    <x v="7"/>
    <x v="0"/>
    <s v="Retour Provision Johanne LONGRAIS"/>
    <m/>
    <n v="1500"/>
    <m/>
    <x v="0"/>
  </r>
  <r>
    <d v="2022-12-02T00:00:00"/>
    <m/>
    <x v="2"/>
    <x v="55"/>
    <x v="1"/>
    <s v="ASC Johanne LONGRAIS"/>
    <n v="1500"/>
    <m/>
    <m/>
    <x v="20"/>
  </r>
  <r>
    <d v="2022-12-02T00:00:00"/>
    <m/>
    <x v="0"/>
    <x v="2"/>
    <x v="0"/>
    <s v="ASC Johanne LONGRAIS"/>
    <m/>
    <n v="1500"/>
    <m/>
    <x v="0"/>
  </r>
  <r>
    <d v="2022-12-02T00:00:00"/>
    <m/>
    <x v="3"/>
    <x v="5"/>
    <x v="0"/>
    <s v="ASC Johanne LONGRAIS"/>
    <n v="1500"/>
    <m/>
    <m/>
    <x v="0"/>
  </r>
  <r>
    <d v="2022-12-02T00:00:00"/>
    <m/>
    <x v="2"/>
    <x v="55"/>
    <x v="1"/>
    <s v="ASC Johanne LONGRAIS"/>
    <m/>
    <n v="1500"/>
    <m/>
    <x v="20"/>
  </r>
  <r>
    <d v="2022-12-07T00:00:00"/>
    <m/>
    <x v="4"/>
    <x v="31"/>
    <x v="1"/>
    <s v="Retour Provision Carla MARMOLEJO"/>
    <n v="1289.77"/>
    <m/>
    <m/>
    <x v="24"/>
  </r>
  <r>
    <d v="2022-12-07T00:00:00"/>
    <m/>
    <x v="1"/>
    <x v="7"/>
    <x v="0"/>
    <s v="Retour Provision Carla MARMOLEJO"/>
    <m/>
    <n v="1289.77"/>
    <m/>
    <x v="0"/>
  </r>
  <r>
    <d v="2022-12-07T00:00:00"/>
    <m/>
    <x v="2"/>
    <x v="56"/>
    <x v="1"/>
    <s v="ASC Carla MARMOLEJO"/>
    <n v="1289.77"/>
    <m/>
    <m/>
    <x v="24"/>
  </r>
  <r>
    <d v="2022-12-07T00:00:00"/>
    <m/>
    <x v="0"/>
    <x v="2"/>
    <x v="0"/>
    <s v="ASC Carla MARMOLEJO"/>
    <m/>
    <n v="1289.77"/>
    <m/>
    <x v="0"/>
  </r>
  <r>
    <d v="2022-12-07T00:00:00"/>
    <m/>
    <x v="3"/>
    <x v="5"/>
    <x v="0"/>
    <s v="ASC Carla MARMOLEJO"/>
    <n v="1289.77"/>
    <m/>
    <m/>
    <x v="0"/>
  </r>
  <r>
    <d v="2022-12-07T00:00:00"/>
    <m/>
    <x v="2"/>
    <x v="56"/>
    <x v="1"/>
    <s v="ASC Carla MARMOLEJO"/>
    <m/>
    <n v="1289.77"/>
    <m/>
    <x v="24"/>
  </r>
  <r>
    <d v="2022-12-08T00:00:00"/>
    <m/>
    <x v="4"/>
    <x v="14"/>
    <x v="1"/>
    <s v="Retour Provision PINOS Geraldine"/>
    <n v="1500"/>
    <m/>
    <m/>
    <x v="7"/>
  </r>
  <r>
    <d v="2022-12-08T00:00:00"/>
    <m/>
    <x v="1"/>
    <x v="7"/>
    <x v="0"/>
    <s v="Retour Provision PINOS Geraldine"/>
    <m/>
    <n v="1500"/>
    <m/>
    <x v="0"/>
  </r>
  <r>
    <d v="2022-12-08T00:00:00"/>
    <m/>
    <x v="2"/>
    <x v="57"/>
    <x v="1"/>
    <s v="ASC PINOS Geraldine"/>
    <n v="1500"/>
    <m/>
    <m/>
    <x v="7"/>
  </r>
  <r>
    <d v="2022-12-08T00:00:00"/>
    <m/>
    <x v="0"/>
    <x v="2"/>
    <x v="0"/>
    <s v="ASC PINOS Geraldine"/>
    <m/>
    <n v="1500"/>
    <m/>
    <x v="0"/>
  </r>
  <r>
    <d v="2022-12-08T00:00:00"/>
    <m/>
    <x v="3"/>
    <x v="5"/>
    <x v="0"/>
    <s v="ASC PINOS Geraldine"/>
    <n v="1500"/>
    <m/>
    <m/>
    <x v="0"/>
  </r>
  <r>
    <d v="2022-12-08T00:00:00"/>
    <m/>
    <x v="2"/>
    <x v="57"/>
    <x v="1"/>
    <s v="ASC PINOS Geraldine"/>
    <m/>
    <n v="1500"/>
    <m/>
    <x v="7"/>
  </r>
  <r>
    <d v="2022-12-09T00:00:00"/>
    <m/>
    <x v="4"/>
    <x v="10"/>
    <x v="3"/>
    <s v="Retour Provision Eric CHARTON"/>
    <n v="393"/>
    <m/>
    <m/>
    <x v="3"/>
  </r>
  <r>
    <d v="2022-12-09T00:00:00"/>
    <m/>
    <x v="1"/>
    <x v="7"/>
    <x v="0"/>
    <s v="Retour Provision Eric CHARTON"/>
    <m/>
    <n v="393"/>
    <m/>
    <x v="0"/>
  </r>
  <r>
    <d v="2022-12-09T00:00:00"/>
    <m/>
    <x v="2"/>
    <x v="41"/>
    <x v="3"/>
    <s v="ASC Eric CHARTON"/>
    <n v="393"/>
    <m/>
    <m/>
    <x v="3"/>
  </r>
  <r>
    <d v="2022-12-09T00:00:00"/>
    <m/>
    <x v="0"/>
    <x v="2"/>
    <x v="0"/>
    <s v="ASC Eric CHARTON"/>
    <m/>
    <n v="393"/>
    <m/>
    <x v="0"/>
  </r>
  <r>
    <d v="2022-12-09T00:00:00"/>
    <m/>
    <x v="3"/>
    <x v="5"/>
    <x v="0"/>
    <s v="ASC Eric CHARTON"/>
    <n v="393"/>
    <m/>
    <m/>
    <x v="0"/>
  </r>
  <r>
    <d v="2022-12-09T00:00:00"/>
    <m/>
    <x v="2"/>
    <x v="41"/>
    <x v="3"/>
    <s v="ASC Eric CHARTON"/>
    <m/>
    <n v="393"/>
    <m/>
    <x v="3"/>
  </r>
  <r>
    <d v="2022-12-13T00:00:00"/>
    <m/>
    <x v="4"/>
    <x v="31"/>
    <x v="7"/>
    <s v="Retour Provision Carla MARMOLEJO"/>
    <n v="210.23"/>
    <m/>
    <m/>
    <x v="24"/>
  </r>
  <r>
    <d v="2022-12-13T00:00:00"/>
    <m/>
    <x v="1"/>
    <x v="7"/>
    <x v="0"/>
    <s v="Retour Provision Carla MARMOLEJO"/>
    <m/>
    <n v="210.23"/>
    <m/>
    <x v="0"/>
  </r>
  <r>
    <d v="2022-12-13T00:00:00"/>
    <m/>
    <x v="2"/>
    <x v="56"/>
    <x v="7"/>
    <s v="ASC Carla MARMOLEJO"/>
    <n v="210.23"/>
    <m/>
    <m/>
    <x v="24"/>
  </r>
  <r>
    <d v="2022-12-13T00:00:00"/>
    <m/>
    <x v="0"/>
    <x v="2"/>
    <x v="0"/>
    <s v="ASC Carla MARMOLEJO"/>
    <m/>
    <n v="210.23"/>
    <m/>
    <x v="0"/>
  </r>
  <r>
    <d v="2022-12-13T00:00:00"/>
    <m/>
    <x v="3"/>
    <x v="5"/>
    <x v="0"/>
    <s v="ASC Carla MARMOLEJO"/>
    <n v="210.23"/>
    <m/>
    <m/>
    <x v="0"/>
  </r>
  <r>
    <d v="2022-12-13T00:00:00"/>
    <m/>
    <x v="2"/>
    <x v="56"/>
    <x v="7"/>
    <s v="ASC Carla MARMOLEJO"/>
    <m/>
    <n v="210.23"/>
    <m/>
    <x v="24"/>
  </r>
  <r>
    <d v="2022-12-15T00:00:00"/>
    <m/>
    <x v="4"/>
    <x v="18"/>
    <x v="3"/>
    <s v="Retour Provision MA-IVAH BENOIT"/>
    <n v="13"/>
    <m/>
    <m/>
    <x v="11"/>
  </r>
  <r>
    <d v="2022-12-15T00:00:00"/>
    <m/>
    <x v="1"/>
    <x v="7"/>
    <x v="0"/>
    <s v="Retour Provision MA-IVAH BENOIT"/>
    <m/>
    <n v="13"/>
    <m/>
    <x v="0"/>
  </r>
  <r>
    <d v="2022-12-15T00:00:00"/>
    <m/>
    <x v="2"/>
    <x v="58"/>
    <x v="3"/>
    <s v="ASC MA-IVAH BENOIT"/>
    <n v="13"/>
    <m/>
    <m/>
    <x v="11"/>
  </r>
  <r>
    <d v="2022-12-15T00:00:00"/>
    <m/>
    <x v="0"/>
    <x v="2"/>
    <x v="0"/>
    <s v="ASC MA-IVAH BENOIT"/>
    <m/>
    <n v="13"/>
    <m/>
    <x v="0"/>
  </r>
  <r>
    <d v="2022-12-15T00:00:00"/>
    <m/>
    <x v="3"/>
    <x v="5"/>
    <x v="0"/>
    <s v="ASC MA-IVAH BENOIT"/>
    <n v="13"/>
    <m/>
    <m/>
    <x v="0"/>
  </r>
  <r>
    <d v="2022-12-15T00:00:00"/>
    <m/>
    <x v="2"/>
    <x v="58"/>
    <x v="3"/>
    <s v="ASC MA-IVAH BENOIT"/>
    <m/>
    <n v="13"/>
    <m/>
    <x v="11"/>
  </r>
  <r>
    <d v="2022-12-15T00:00:00"/>
    <m/>
    <x v="4"/>
    <x v="18"/>
    <x v="1"/>
    <s v="Retour Provision MA-IVAH BENOIT"/>
    <n v="629"/>
    <m/>
    <m/>
    <x v="11"/>
  </r>
  <r>
    <d v="2022-12-15T00:00:00"/>
    <m/>
    <x v="1"/>
    <x v="7"/>
    <x v="0"/>
    <s v="Retour Provision MA-IVAH BENOIT"/>
    <m/>
    <n v="629"/>
    <m/>
    <x v="0"/>
  </r>
  <r>
    <d v="2022-12-15T00:00:00"/>
    <m/>
    <x v="2"/>
    <x v="58"/>
    <x v="1"/>
    <s v="ASC MA-IVAH BENOIT"/>
    <n v="629"/>
    <m/>
    <m/>
    <x v="11"/>
  </r>
  <r>
    <d v="2022-12-15T00:00:00"/>
    <m/>
    <x v="0"/>
    <x v="2"/>
    <x v="0"/>
    <s v="ASC MA-IVAH BENOIT"/>
    <m/>
    <n v="629"/>
    <m/>
    <x v="0"/>
  </r>
  <r>
    <d v="2022-12-15T00:00:00"/>
    <m/>
    <x v="3"/>
    <x v="5"/>
    <x v="0"/>
    <s v="ASC MA-IVAH BENOIT"/>
    <n v="629"/>
    <m/>
    <m/>
    <x v="0"/>
  </r>
  <r>
    <d v="2022-12-15T00:00:00"/>
    <m/>
    <x v="2"/>
    <x v="58"/>
    <x v="1"/>
    <s v="ASC MA-IVAH BENOIT"/>
    <m/>
    <n v="629"/>
    <m/>
    <x v="11"/>
  </r>
  <r>
    <d v="2022-12-15T00:00:00"/>
    <m/>
    <x v="4"/>
    <x v="18"/>
    <x v="1"/>
    <s v="Retour Provision MA-IVAH BENOIT"/>
    <n v="96.6"/>
    <m/>
    <m/>
    <x v="11"/>
  </r>
  <r>
    <d v="2022-12-15T00:00:00"/>
    <m/>
    <x v="1"/>
    <x v="7"/>
    <x v="0"/>
    <s v="Retour Provision MA-IVAH BENOIT"/>
    <m/>
    <n v="96.6"/>
    <m/>
    <x v="0"/>
  </r>
  <r>
    <d v="2022-12-15T00:00:00"/>
    <m/>
    <x v="2"/>
    <x v="58"/>
    <x v="1"/>
    <s v="ASC MA-IVAH BENOIT"/>
    <n v="96.6"/>
    <m/>
    <m/>
    <x v="11"/>
  </r>
  <r>
    <d v="2022-12-15T00:00:00"/>
    <m/>
    <x v="0"/>
    <x v="2"/>
    <x v="0"/>
    <s v="ASC MA-IVAH BENOIT"/>
    <m/>
    <n v="96.6"/>
    <m/>
    <x v="0"/>
  </r>
  <r>
    <d v="2022-12-15T00:00:00"/>
    <m/>
    <x v="3"/>
    <x v="5"/>
    <x v="0"/>
    <s v="ASC MA-IVAH BENOIT"/>
    <n v="96.6"/>
    <m/>
    <m/>
    <x v="0"/>
  </r>
  <r>
    <d v="2022-12-15T00:00:00"/>
    <m/>
    <x v="2"/>
    <x v="58"/>
    <x v="1"/>
    <s v="ASC MA-IVAH BENOIT"/>
    <m/>
    <n v="96.6"/>
    <m/>
    <x v="11"/>
  </r>
  <r>
    <d v="2022-12-15T00:00:00"/>
    <m/>
    <x v="4"/>
    <x v="59"/>
    <x v="2"/>
    <s v="Provision Budget ASC 2022"/>
    <m/>
    <n v="250"/>
    <m/>
    <x v="27"/>
  </r>
  <r>
    <d v="2022-12-15T00:00:00"/>
    <m/>
    <x v="4"/>
    <x v="25"/>
    <x v="1"/>
    <s v="Retour Provision Xavier CORBIN"/>
    <n v="1500"/>
    <m/>
    <m/>
    <x v="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3">
  <r>
    <d v="2022-05-09T00:00:00"/>
    <m/>
    <x v="0"/>
    <x v="0"/>
    <x v="0"/>
    <s v="Subvention de fonctionnement reçue l’employeur"/>
    <n v="16141"/>
    <m/>
    <m/>
    <x v="0"/>
  </r>
  <r>
    <d v="2022-05-09T00:00:00"/>
    <m/>
    <x v="1"/>
    <x v="1"/>
    <x v="0"/>
    <s v="Subvention de fonctionnement reçue l’employeur"/>
    <m/>
    <n v="16141"/>
    <m/>
    <x v="0"/>
  </r>
  <r>
    <d v="2022-05-20T00:00:00"/>
    <m/>
    <x v="0"/>
    <x v="2"/>
    <x v="0"/>
    <s v="Subvention de fonctionnement reçue l’employeur"/>
    <n v="94278"/>
    <m/>
    <m/>
    <x v="0"/>
  </r>
  <r>
    <d v="2022-05-20T00:00:00"/>
    <m/>
    <x v="1"/>
    <x v="3"/>
    <x v="0"/>
    <s v="Contribution ASC reçue de l’employeur"/>
    <m/>
    <n v="94278"/>
    <m/>
    <x v="0"/>
  </r>
  <r>
    <d v="2022-06-13T00:00:00"/>
    <m/>
    <x v="2"/>
    <x v="4"/>
    <x v="1"/>
    <s v="ASC Amina ISCAYE"/>
    <n v="1500"/>
    <m/>
    <m/>
    <x v="1"/>
  </r>
  <r>
    <d v="2022-06-13T00:00:00"/>
    <m/>
    <x v="0"/>
    <x v="2"/>
    <x v="0"/>
    <s v="ASC Amina ISCAYE"/>
    <m/>
    <n v="1500"/>
    <m/>
    <x v="0"/>
  </r>
  <r>
    <d v="2022-06-13T00:00:00"/>
    <m/>
    <x v="3"/>
    <x v="5"/>
    <x v="0"/>
    <s v="ASC Amina ISCAYE"/>
    <n v="1500"/>
    <m/>
    <m/>
    <x v="0"/>
  </r>
  <r>
    <d v="2022-06-13T00:00:00"/>
    <m/>
    <x v="2"/>
    <x v="4"/>
    <x v="0"/>
    <s v="ASC Amina ISCAYE"/>
    <m/>
    <n v="1500"/>
    <m/>
    <x v="1"/>
  </r>
  <r>
    <d v="2022-06-13T00:00:00"/>
    <m/>
    <x v="4"/>
    <x v="6"/>
    <x v="1"/>
    <s v="Retour Provision Amina"/>
    <n v="1500"/>
    <m/>
    <m/>
    <x v="0"/>
  </r>
  <r>
    <d v="2022-06-13T00:00:00"/>
    <m/>
    <x v="1"/>
    <x v="7"/>
    <x v="0"/>
    <s v="Retour Provision Amina"/>
    <m/>
    <n v="1500"/>
    <m/>
    <x v="0"/>
  </r>
  <r>
    <d v="2022-05-20T00:00:00"/>
    <m/>
    <x v="3"/>
    <x v="8"/>
    <x v="0"/>
    <s v="Provision Budget ASC 2022"/>
    <n v="39000"/>
    <m/>
    <m/>
    <x v="0"/>
  </r>
  <r>
    <d v="2022-05-20T00:00:00"/>
    <m/>
    <x v="4"/>
    <x v="9"/>
    <x v="2"/>
    <s v="Provision Budget ASC 2022"/>
    <m/>
    <n v="1500"/>
    <m/>
    <x v="0"/>
  </r>
  <r>
    <d v="2022-05-20T00:00:00"/>
    <m/>
    <x v="4"/>
    <x v="10"/>
    <x v="2"/>
    <s v="Provision Budget ASC 2022"/>
    <m/>
    <n v="1500"/>
    <m/>
    <x v="0"/>
  </r>
  <r>
    <d v="2022-05-20T00:00:00"/>
    <m/>
    <x v="4"/>
    <x v="11"/>
    <x v="2"/>
    <s v="Provision Budget ASC 2022"/>
    <m/>
    <n v="1500"/>
    <m/>
    <x v="0"/>
  </r>
  <r>
    <d v="2022-05-20T00:00:00"/>
    <m/>
    <x v="4"/>
    <x v="12"/>
    <x v="2"/>
    <s v="Provision Budget ASC 2022"/>
    <m/>
    <n v="1500"/>
    <m/>
    <x v="0"/>
  </r>
  <r>
    <d v="2022-05-20T00:00:00"/>
    <m/>
    <x v="4"/>
    <x v="13"/>
    <x v="2"/>
    <s v="Provision Budget ASC 2022"/>
    <m/>
    <n v="0"/>
    <m/>
    <x v="0"/>
  </r>
  <r>
    <d v="2022-05-20T00:00:00"/>
    <m/>
    <x v="4"/>
    <x v="6"/>
    <x v="2"/>
    <s v="Provision Budget ASC 2022"/>
    <m/>
    <n v="1500"/>
    <m/>
    <x v="0"/>
  </r>
  <r>
    <d v="2022-05-20T00:00:00"/>
    <m/>
    <x v="4"/>
    <x v="14"/>
    <x v="2"/>
    <s v="Provision Budget ASC 2022"/>
    <m/>
    <n v="1500"/>
    <m/>
    <x v="0"/>
  </r>
  <r>
    <d v="2022-05-20T00:00:00"/>
    <m/>
    <x v="4"/>
    <x v="15"/>
    <x v="2"/>
    <s v="Provision Budget ASC 2022"/>
    <m/>
    <n v="1500"/>
    <m/>
    <x v="0"/>
  </r>
  <r>
    <d v="2022-05-20T00:00:00"/>
    <m/>
    <x v="4"/>
    <x v="16"/>
    <x v="2"/>
    <s v="Provision Budget ASC 2022"/>
    <m/>
    <n v="1500"/>
    <m/>
    <x v="0"/>
  </r>
  <r>
    <d v="2022-05-20T00:00:00"/>
    <m/>
    <x v="4"/>
    <x v="17"/>
    <x v="2"/>
    <s v="Provision Budget ASC 2022"/>
    <m/>
    <n v="1500"/>
    <m/>
    <x v="0"/>
  </r>
  <r>
    <d v="2022-05-20T00:00:00"/>
    <m/>
    <x v="4"/>
    <x v="18"/>
    <x v="2"/>
    <s v="Provision Budget ASC 2022"/>
    <m/>
    <n v="1500"/>
    <m/>
    <x v="0"/>
  </r>
  <r>
    <d v="2022-05-20T00:00:00"/>
    <m/>
    <x v="4"/>
    <x v="19"/>
    <x v="2"/>
    <s v="Provision Budget ASC 2022"/>
    <m/>
    <n v="1500"/>
    <m/>
    <x v="0"/>
  </r>
  <r>
    <d v="2022-05-20T00:00:00"/>
    <m/>
    <x v="4"/>
    <x v="20"/>
    <x v="2"/>
    <s v="Provision Budget ASC 2022"/>
    <m/>
    <n v="1500"/>
    <m/>
    <x v="0"/>
  </r>
  <r>
    <d v="2022-05-20T00:00:00"/>
    <m/>
    <x v="4"/>
    <x v="21"/>
    <x v="2"/>
    <s v="Provision Budget ASC 2022"/>
    <m/>
    <n v="1000"/>
    <m/>
    <x v="0"/>
  </r>
  <r>
    <d v="2022-05-20T00:00:00"/>
    <m/>
    <x v="4"/>
    <x v="22"/>
    <x v="2"/>
    <s v="Provision Budget ASC 2022"/>
    <m/>
    <n v="1500"/>
    <m/>
    <x v="0"/>
  </r>
  <r>
    <d v="2022-05-20T00:00:00"/>
    <m/>
    <x v="4"/>
    <x v="23"/>
    <x v="2"/>
    <s v="Provision Budget ASC 2022"/>
    <m/>
    <n v="1500"/>
    <m/>
    <x v="0"/>
  </r>
  <r>
    <d v="2022-05-20T00:00:00"/>
    <m/>
    <x v="4"/>
    <x v="24"/>
    <x v="2"/>
    <s v="Provision Budget ASC 2022"/>
    <m/>
    <n v="1000"/>
    <m/>
    <x v="0"/>
  </r>
  <r>
    <d v="2022-05-20T00:00:00"/>
    <m/>
    <x v="4"/>
    <x v="25"/>
    <x v="2"/>
    <s v="Provision Budget ASC 2022"/>
    <m/>
    <n v="1500"/>
    <m/>
    <x v="0"/>
  </r>
  <r>
    <d v="2022-05-20T00:00:00"/>
    <m/>
    <x v="4"/>
    <x v="26"/>
    <x v="2"/>
    <s v="Provision Budget ASC 2022"/>
    <m/>
    <n v="1500"/>
    <m/>
    <x v="0"/>
  </r>
  <r>
    <d v="2022-05-20T00:00:00"/>
    <m/>
    <x v="4"/>
    <x v="27"/>
    <x v="2"/>
    <s v="Provision Budget ASC 2022"/>
    <m/>
    <n v="1500"/>
    <m/>
    <x v="0"/>
  </r>
  <r>
    <d v="2022-05-20T00:00:00"/>
    <m/>
    <x v="4"/>
    <x v="28"/>
    <x v="2"/>
    <s v="Provision Budget ASC 2022"/>
    <m/>
    <n v="1500"/>
    <m/>
    <x v="0"/>
  </r>
  <r>
    <d v="2022-05-20T00:00:00"/>
    <m/>
    <x v="4"/>
    <x v="29"/>
    <x v="2"/>
    <s v="Provision Budget ASC 2022"/>
    <m/>
    <n v="625"/>
    <m/>
    <x v="0"/>
  </r>
  <r>
    <d v="2022-05-20T00:00:00"/>
    <m/>
    <x v="4"/>
    <x v="30"/>
    <x v="2"/>
    <s v="Provision Budget ASC 2022"/>
    <m/>
    <n v="1500"/>
    <m/>
    <x v="0"/>
  </r>
  <r>
    <d v="2022-05-20T00:00:00"/>
    <m/>
    <x v="4"/>
    <x v="31"/>
    <x v="2"/>
    <s v="Provision Budget ASC 2022"/>
    <m/>
    <n v="1500"/>
    <m/>
    <x v="0"/>
  </r>
  <r>
    <d v="2022-05-20T00:00:00"/>
    <m/>
    <x v="4"/>
    <x v="32"/>
    <x v="2"/>
    <s v="Provision Budget ASC 2022"/>
    <m/>
    <n v="625"/>
    <m/>
    <x v="0"/>
  </r>
  <r>
    <d v="2022-05-20T00:00:00"/>
    <m/>
    <x v="4"/>
    <x v="33"/>
    <x v="2"/>
    <s v="Provision Budget ASC 2022"/>
    <m/>
    <n v="661"/>
    <m/>
    <x v="0"/>
  </r>
  <r>
    <d v="2022-06-13T00:00:00"/>
    <m/>
    <x v="2"/>
    <x v="34"/>
    <x v="1"/>
    <s v="ASC Mireille ROCHE"/>
    <n v="1500"/>
    <m/>
    <m/>
    <x v="2"/>
  </r>
  <r>
    <d v="2022-06-13T00:00:00"/>
    <m/>
    <x v="0"/>
    <x v="2"/>
    <x v="0"/>
    <s v="ASC Mireille ROCHE"/>
    <m/>
    <n v="1500"/>
    <m/>
    <x v="0"/>
  </r>
  <r>
    <d v="2022-06-13T00:00:00"/>
    <m/>
    <x v="2"/>
    <x v="35"/>
    <x v="1"/>
    <s v="ASC Muriel DE GENTIL"/>
    <n v="1500"/>
    <m/>
    <m/>
    <x v="3"/>
  </r>
  <r>
    <d v="2022-06-13T00:00:00"/>
    <m/>
    <x v="0"/>
    <x v="2"/>
    <x v="0"/>
    <s v="ASC Muriel DE GENTIL"/>
    <m/>
    <n v="1500"/>
    <m/>
    <x v="0"/>
  </r>
  <r>
    <d v="2022-06-13T00:00:00"/>
    <m/>
    <x v="2"/>
    <x v="36"/>
    <x v="1"/>
    <s v="ASC Lydie RESON"/>
    <n v="1500"/>
    <m/>
    <m/>
    <x v="4"/>
  </r>
  <r>
    <d v="2022-06-13T00:00:00"/>
    <m/>
    <x v="0"/>
    <x v="2"/>
    <x v="0"/>
    <s v="ASC Lydie RESON"/>
    <m/>
    <n v="1500"/>
    <m/>
    <x v="0"/>
  </r>
  <r>
    <d v="2022-06-16T00:00:00"/>
    <m/>
    <x v="2"/>
    <x v="37"/>
    <x v="1"/>
    <s v="ASC Stéphanie LUBIN"/>
    <n v="1500"/>
    <m/>
    <m/>
    <x v="5"/>
  </r>
  <r>
    <d v="2022-06-16T00:00:00"/>
    <m/>
    <x v="0"/>
    <x v="2"/>
    <x v="0"/>
    <s v="ASC Stéphanie LUBIN"/>
    <m/>
    <n v="1500"/>
    <m/>
    <x v="0"/>
  </r>
  <r>
    <d v="2022-06-17T00:00:00"/>
    <m/>
    <x v="2"/>
    <x v="38"/>
    <x v="1"/>
    <s v="ASC Yohan LASSALLE"/>
    <n v="1500"/>
    <m/>
    <m/>
    <x v="6"/>
  </r>
  <r>
    <d v="2022-06-17T00:00:00"/>
    <m/>
    <x v="0"/>
    <x v="2"/>
    <x v="0"/>
    <s v="ASC Yohan LASSALLE"/>
    <m/>
    <n v="1500"/>
    <m/>
    <x v="0"/>
  </r>
  <r>
    <d v="2022-06-13T00:00:00"/>
    <m/>
    <x v="3"/>
    <x v="5"/>
    <x v="0"/>
    <s v="ASC Mireille ROCHE"/>
    <n v="1500"/>
    <m/>
    <m/>
    <x v="0"/>
  </r>
  <r>
    <d v="2022-06-13T00:00:00"/>
    <m/>
    <x v="2"/>
    <x v="34"/>
    <x v="0"/>
    <s v="ASC Mireille ROCHE"/>
    <m/>
    <n v="1500"/>
    <m/>
    <x v="2"/>
  </r>
  <r>
    <d v="2022-06-13T00:00:00"/>
    <m/>
    <x v="4"/>
    <x v="22"/>
    <x v="1"/>
    <s v="Retour Provision Mireille ROCHE"/>
    <n v="1500"/>
    <m/>
    <m/>
    <x v="0"/>
  </r>
  <r>
    <d v="2022-06-13T00:00:00"/>
    <m/>
    <x v="1"/>
    <x v="7"/>
    <x v="0"/>
    <s v="Retour Provision Mireille ROCHE"/>
    <m/>
    <n v="1500"/>
    <m/>
    <x v="0"/>
  </r>
  <r>
    <d v="2022-06-13T00:00:00"/>
    <m/>
    <x v="3"/>
    <x v="5"/>
    <x v="0"/>
    <s v="ASC Muriel DE GENTIL"/>
    <n v="1500"/>
    <m/>
    <m/>
    <x v="0"/>
  </r>
  <r>
    <d v="2022-06-13T00:00:00"/>
    <m/>
    <x v="2"/>
    <x v="35"/>
    <x v="0"/>
    <s v="ASC Muriel DE GENTIL"/>
    <m/>
    <n v="1500"/>
    <m/>
    <x v="3"/>
  </r>
  <r>
    <d v="2022-06-13T00:00:00"/>
    <m/>
    <x v="4"/>
    <x v="12"/>
    <x v="1"/>
    <s v="Retour Provision Muriel DE GENTIL"/>
    <n v="1500"/>
    <m/>
    <m/>
    <x v="0"/>
  </r>
  <r>
    <d v="2022-06-13T00:00:00"/>
    <m/>
    <x v="1"/>
    <x v="7"/>
    <x v="0"/>
    <s v="Retour Provision Muriel DE GENTIL"/>
    <m/>
    <n v="1500"/>
    <m/>
    <x v="0"/>
  </r>
  <r>
    <d v="2022-06-13T00:00:00"/>
    <m/>
    <x v="3"/>
    <x v="5"/>
    <x v="0"/>
    <s v="ASC Lydie RESON"/>
    <n v="1500"/>
    <m/>
    <m/>
    <x v="0"/>
  </r>
  <r>
    <d v="2022-06-13T00:00:00"/>
    <m/>
    <x v="2"/>
    <x v="36"/>
    <x v="0"/>
    <s v="ASC Lydie RESON"/>
    <m/>
    <n v="1500"/>
    <m/>
    <x v="4"/>
  </r>
  <r>
    <d v="2022-06-13T00:00:00"/>
    <m/>
    <x v="4"/>
    <x v="11"/>
    <x v="1"/>
    <s v="Retour Provision Lydie RESON"/>
    <n v="1500"/>
    <m/>
    <m/>
    <x v="0"/>
  </r>
  <r>
    <d v="2022-06-13T00:00:00"/>
    <m/>
    <x v="1"/>
    <x v="7"/>
    <x v="0"/>
    <s v="Retour Provision Lydie RESON"/>
    <m/>
    <n v="1500"/>
    <m/>
    <x v="0"/>
  </r>
  <r>
    <d v="2022-06-16T00:00:00"/>
    <m/>
    <x v="3"/>
    <x v="5"/>
    <x v="0"/>
    <s v="ASC Stéphanie LUBIN"/>
    <n v="1500"/>
    <m/>
    <m/>
    <x v="0"/>
  </r>
  <r>
    <d v="2022-06-16T00:00:00"/>
    <m/>
    <x v="2"/>
    <x v="37"/>
    <x v="0"/>
    <s v="ASC Stéphanie LUBIN"/>
    <m/>
    <n v="1500"/>
    <m/>
    <x v="5"/>
  </r>
  <r>
    <d v="2022-06-16T00:00:00"/>
    <m/>
    <x v="4"/>
    <x v="15"/>
    <x v="1"/>
    <s v="Retour Provision Stéphanie LUBIN"/>
    <n v="1500"/>
    <m/>
    <m/>
    <x v="0"/>
  </r>
  <r>
    <d v="2022-06-16T00:00:00"/>
    <m/>
    <x v="1"/>
    <x v="7"/>
    <x v="0"/>
    <s v="Retour Provision Stéphanie LUBIN"/>
    <m/>
    <n v="1500"/>
    <m/>
    <x v="0"/>
  </r>
  <r>
    <d v="2022-06-17T00:00:00"/>
    <m/>
    <x v="3"/>
    <x v="5"/>
    <x v="0"/>
    <s v="ASC Yohan LASSALLE"/>
    <n v="1500"/>
    <m/>
    <m/>
    <x v="0"/>
  </r>
  <r>
    <d v="2022-06-17T00:00:00"/>
    <m/>
    <x v="2"/>
    <x v="38"/>
    <x v="0"/>
    <s v="ASC Yohan LASSALLE"/>
    <m/>
    <n v="1500"/>
    <m/>
    <x v="6"/>
  </r>
  <r>
    <d v="2022-06-17T00:00:00"/>
    <m/>
    <x v="4"/>
    <x v="9"/>
    <x v="1"/>
    <s v="Retour Provision Yohan LASSALLE"/>
    <n v="1500"/>
    <m/>
    <m/>
    <x v="0"/>
  </r>
  <r>
    <d v="2022-06-17T00:00:00"/>
    <m/>
    <x v="1"/>
    <x v="7"/>
    <x v="0"/>
    <s v="Retour Provision Yohan LASSALLE"/>
    <m/>
    <n v="1500"/>
    <m/>
    <x v="0"/>
  </r>
  <r>
    <d v="2022-08-04T00:00:00"/>
    <m/>
    <x v="3"/>
    <x v="5"/>
    <x v="0"/>
    <s v="ASC Adelmas NESLIDE"/>
    <n v="661.14"/>
    <m/>
    <m/>
    <x v="0"/>
  </r>
  <r>
    <d v="2022-08-04T00:00:00"/>
    <m/>
    <x v="2"/>
    <x v="39"/>
    <x v="0"/>
    <s v="ASC Adelmas NESLIDE"/>
    <m/>
    <n v="661.14"/>
    <m/>
    <x v="7"/>
  </r>
  <r>
    <d v="2022-08-04T00:00:00"/>
    <m/>
    <x v="4"/>
    <x v="33"/>
    <x v="1"/>
    <s v="Retour Provision Adelmas NESLIDE"/>
    <n v="661.14"/>
    <m/>
    <m/>
    <x v="0"/>
  </r>
  <r>
    <d v="2022-08-04T00:00:00"/>
    <m/>
    <x v="1"/>
    <x v="7"/>
    <x v="0"/>
    <s v="Retour Provision Adelmas NESLIDE"/>
    <m/>
    <n v="661.14"/>
    <m/>
    <x v="0"/>
  </r>
  <r>
    <d v="2022-08-04T00:00:00"/>
    <m/>
    <x v="2"/>
    <x v="39"/>
    <x v="1"/>
    <s v="ASC Adelmas NESLIDE"/>
    <n v="661.14"/>
    <m/>
    <m/>
    <x v="7"/>
  </r>
  <r>
    <d v="2022-08-04T00:00:00"/>
    <m/>
    <x v="0"/>
    <x v="2"/>
    <x v="0"/>
    <s v="ASC Adelmas NESLIDE"/>
    <m/>
    <n v="661.14"/>
    <m/>
    <x v="0"/>
  </r>
  <r>
    <d v="2022-08-29T00:00:00"/>
    <m/>
    <x v="4"/>
    <x v="17"/>
    <x v="1"/>
    <s v="Retour Provision Olivia LAPORAL"/>
    <n v="880.24"/>
    <m/>
    <m/>
    <x v="0"/>
  </r>
  <r>
    <d v="2022-08-29T00:00:00"/>
    <m/>
    <x v="1"/>
    <x v="7"/>
    <x v="0"/>
    <s v="Retour Provision Olivia LAPORAL"/>
    <m/>
    <n v="880.24"/>
    <m/>
    <x v="0"/>
  </r>
  <r>
    <d v="2022-08-29T00:00:00"/>
    <m/>
    <x v="2"/>
    <x v="40"/>
    <x v="1"/>
    <s v="ASC Olivia LAPORAL"/>
    <n v="880.24"/>
    <m/>
    <m/>
    <x v="8"/>
  </r>
  <r>
    <d v="2022-08-29T00:00:00"/>
    <m/>
    <x v="0"/>
    <x v="2"/>
    <x v="0"/>
    <s v="ASC Olivia LAPORAL"/>
    <m/>
    <n v="880.24"/>
    <m/>
    <x v="0"/>
  </r>
  <r>
    <d v="2022-08-29T00:00:00"/>
    <m/>
    <x v="3"/>
    <x v="5"/>
    <x v="0"/>
    <s v="ASC Olivia LAPORAL"/>
    <n v="880.24"/>
    <m/>
    <m/>
    <x v="0"/>
  </r>
  <r>
    <d v="2022-08-29T00:00:00"/>
    <m/>
    <x v="2"/>
    <x v="40"/>
    <x v="1"/>
    <s v="ASC Olivia LAPORAL"/>
    <m/>
    <n v="880.24"/>
    <m/>
    <x v="8"/>
  </r>
  <r>
    <d v="2022-08-31T00:00:00"/>
    <m/>
    <x v="4"/>
    <x v="17"/>
    <x v="1"/>
    <s v="Retour Provision Olivia LAPORAL"/>
    <n v="316.05"/>
    <m/>
    <m/>
    <x v="0"/>
  </r>
  <r>
    <d v="2022-08-31T00:00:00"/>
    <m/>
    <x v="1"/>
    <x v="7"/>
    <x v="0"/>
    <s v="Retour Provision Olivia LAPORAL"/>
    <m/>
    <n v="316.05"/>
    <m/>
    <x v="0"/>
  </r>
  <r>
    <d v="2022-08-31T00:00:00"/>
    <m/>
    <x v="2"/>
    <x v="40"/>
    <x v="1"/>
    <s v="ASC Olivia LAPORAL"/>
    <n v="316.05"/>
    <m/>
    <m/>
    <x v="8"/>
  </r>
  <r>
    <d v="2022-08-31T00:00:00"/>
    <m/>
    <x v="0"/>
    <x v="2"/>
    <x v="0"/>
    <s v="ASC Olivia LAPORAL"/>
    <m/>
    <n v="316.05"/>
    <m/>
    <x v="0"/>
  </r>
  <r>
    <d v="2022-08-31T00:00:00"/>
    <m/>
    <x v="3"/>
    <x v="5"/>
    <x v="0"/>
    <s v="ASC Olivia LAPORAL"/>
    <n v="316.05"/>
    <m/>
    <m/>
    <x v="0"/>
  </r>
  <r>
    <d v="2022-08-31T00:00:00"/>
    <m/>
    <x v="2"/>
    <x v="40"/>
    <x v="1"/>
    <s v="ASC Olivia LAPORAL"/>
    <m/>
    <n v="316.05"/>
    <m/>
    <x v="8"/>
  </r>
  <r>
    <d v="2022-08-31T00:00:00"/>
    <m/>
    <x v="4"/>
    <x v="17"/>
    <x v="3"/>
    <s v="Retour Provision Olivia LAPORAL"/>
    <n v="159.6"/>
    <m/>
    <m/>
    <x v="0"/>
  </r>
  <r>
    <d v="2022-08-31T00:00:00"/>
    <m/>
    <x v="1"/>
    <x v="7"/>
    <x v="0"/>
    <s v="Retour Provision Olivia LAPORAL"/>
    <m/>
    <n v="159.6"/>
    <m/>
    <x v="0"/>
  </r>
  <r>
    <d v="2022-08-31T00:00:00"/>
    <m/>
    <x v="2"/>
    <x v="40"/>
    <x v="3"/>
    <s v="ASC Olivia LAPORAL"/>
    <n v="159.6"/>
    <m/>
    <m/>
    <x v="8"/>
  </r>
  <r>
    <d v="2022-08-31T00:00:00"/>
    <m/>
    <x v="0"/>
    <x v="2"/>
    <x v="0"/>
    <s v="ASC Olivia LAPORAL"/>
    <m/>
    <n v="159.6"/>
    <m/>
    <x v="0"/>
  </r>
  <r>
    <d v="2022-08-31T00:00:00"/>
    <m/>
    <x v="3"/>
    <x v="5"/>
    <x v="0"/>
    <s v="ASC Olivia LAPORAL"/>
    <n v="159.6"/>
    <m/>
    <m/>
    <x v="0"/>
  </r>
  <r>
    <d v="2022-08-31T00:00:00"/>
    <m/>
    <x v="2"/>
    <x v="40"/>
    <x v="3"/>
    <s v="ASC Olivia LAPORAL"/>
    <m/>
    <n v="159.6"/>
    <m/>
    <x v="8"/>
  </r>
  <r>
    <d v="2022-08-31T00:00:00"/>
    <m/>
    <x v="4"/>
    <x v="17"/>
    <x v="4"/>
    <s v="Retour Provision Olivia LAPORAL"/>
    <n v="64.31"/>
    <m/>
    <m/>
    <x v="0"/>
  </r>
  <r>
    <d v="2022-08-31T00:00:00"/>
    <m/>
    <x v="1"/>
    <x v="7"/>
    <x v="0"/>
    <s v="Retour Provision Olivia LAPORAL"/>
    <m/>
    <n v="64.31"/>
    <m/>
    <x v="0"/>
  </r>
  <r>
    <d v="2022-08-31T00:00:00"/>
    <m/>
    <x v="2"/>
    <x v="40"/>
    <x v="4"/>
    <s v="ASC Olivia LAPORAL"/>
    <n v="64.31"/>
    <m/>
    <m/>
    <x v="8"/>
  </r>
  <r>
    <d v="2022-08-31T00:00:00"/>
    <m/>
    <x v="0"/>
    <x v="2"/>
    <x v="0"/>
    <s v="ASC Olivia LAPORAL"/>
    <m/>
    <n v="64.31"/>
    <m/>
    <x v="0"/>
  </r>
  <r>
    <d v="2022-08-31T00:00:00"/>
    <m/>
    <x v="3"/>
    <x v="5"/>
    <x v="0"/>
    <s v="ASC Olivia LAPORAL"/>
    <n v="64.31"/>
    <m/>
    <m/>
    <x v="0"/>
  </r>
  <r>
    <d v="2022-08-31T00:00:00"/>
    <m/>
    <x v="2"/>
    <x v="40"/>
    <x v="4"/>
    <s v="ASC Olivia LAPORAL"/>
    <m/>
    <n v="64.31"/>
    <m/>
    <x v="8"/>
  </r>
  <r>
    <d v="2022-08-31T00:00:00"/>
    <m/>
    <x v="4"/>
    <x v="17"/>
    <x v="3"/>
    <s v="Retour Provision Olivia LAPORAL"/>
    <n v="79.8"/>
    <m/>
    <m/>
    <x v="0"/>
  </r>
  <r>
    <d v="2022-08-31T00:00:00"/>
    <m/>
    <x v="1"/>
    <x v="7"/>
    <x v="0"/>
    <s v="Retour Provision Olivia LAPORAL"/>
    <m/>
    <n v="79.8"/>
    <m/>
    <x v="0"/>
  </r>
  <r>
    <d v="2022-08-31T00:00:00"/>
    <m/>
    <x v="2"/>
    <x v="40"/>
    <x v="3"/>
    <s v="ASC Olivia LAPORAL"/>
    <n v="79.8"/>
    <m/>
    <m/>
    <x v="8"/>
  </r>
  <r>
    <d v="2022-08-31T00:00:00"/>
    <m/>
    <x v="0"/>
    <x v="2"/>
    <x v="0"/>
    <s v="ASC Olivia LAPORAL"/>
    <m/>
    <n v="79.8"/>
    <m/>
    <x v="0"/>
  </r>
  <r>
    <d v="2022-08-31T00:00:00"/>
    <m/>
    <x v="3"/>
    <x v="5"/>
    <x v="0"/>
    <s v="ASC Olivia LAPORAL"/>
    <n v="79.8"/>
    <m/>
    <m/>
    <x v="0"/>
  </r>
  <r>
    <d v="2022-08-31T00:00:00"/>
    <m/>
    <x v="2"/>
    <x v="40"/>
    <x v="3"/>
    <s v="ASC Olivia LAPORAL"/>
    <m/>
    <n v="79.8"/>
    <m/>
    <x v="8"/>
  </r>
  <r>
    <d v="2022-08-22T00:00:00"/>
    <m/>
    <x v="4"/>
    <x v="10"/>
    <x v="3"/>
    <s v="Retour Provision Eric CHARTON"/>
    <n v="707"/>
    <m/>
    <m/>
    <x v="0"/>
  </r>
  <r>
    <d v="2022-08-22T00:00:00"/>
    <m/>
    <x v="1"/>
    <x v="7"/>
    <x v="0"/>
    <s v="Retour Provision Eric CHARTON"/>
    <m/>
    <n v="707"/>
    <m/>
    <x v="0"/>
  </r>
  <r>
    <d v="2022-08-22T00:00:00"/>
    <m/>
    <x v="2"/>
    <x v="41"/>
    <x v="3"/>
    <s v="ASC Eric CHARTON"/>
    <n v="707"/>
    <m/>
    <m/>
    <x v="9"/>
  </r>
  <r>
    <d v="2022-08-22T00:00:00"/>
    <m/>
    <x v="0"/>
    <x v="2"/>
    <x v="0"/>
    <s v="ASC Eric CHARTON"/>
    <m/>
    <n v="707"/>
    <m/>
    <x v="0"/>
  </r>
  <r>
    <d v="2022-08-22T00:00:00"/>
    <m/>
    <x v="3"/>
    <x v="5"/>
    <x v="0"/>
    <s v="ASC Eric CHARTON"/>
    <n v="707"/>
    <m/>
    <m/>
    <x v="0"/>
  </r>
  <r>
    <d v="2022-08-22T00:00:00"/>
    <m/>
    <x v="2"/>
    <x v="41"/>
    <x v="3"/>
    <s v="ASC Eric CHARTON"/>
    <m/>
    <n v="707"/>
    <m/>
    <x v="9"/>
  </r>
  <r>
    <d v="2022-08-26T00:00:00"/>
    <m/>
    <x v="4"/>
    <x v="26"/>
    <x v="1"/>
    <s v="Retour Provision Mylene MARTIN"/>
    <n v="1500"/>
    <m/>
    <m/>
    <x v="0"/>
  </r>
  <r>
    <d v="2022-08-26T00:00:00"/>
    <m/>
    <x v="1"/>
    <x v="7"/>
    <x v="0"/>
    <s v="Retour Provision Mylene MARTIN"/>
    <m/>
    <n v="1500"/>
    <m/>
    <x v="0"/>
  </r>
  <r>
    <d v="2022-08-26T00:00:00"/>
    <m/>
    <x v="2"/>
    <x v="42"/>
    <x v="1"/>
    <s v="ASC Mylene MARTIN"/>
    <n v="1500"/>
    <m/>
    <m/>
    <x v="10"/>
  </r>
  <r>
    <d v="2022-08-26T00:00:00"/>
    <m/>
    <x v="0"/>
    <x v="2"/>
    <x v="0"/>
    <s v="ASC Mylene MARTIN"/>
    <m/>
    <n v="1500"/>
    <m/>
    <x v="0"/>
  </r>
  <r>
    <d v="2022-08-26T00:00:00"/>
    <m/>
    <x v="3"/>
    <x v="5"/>
    <x v="0"/>
    <s v="ASC Mylene MARTIN"/>
    <n v="1500"/>
    <m/>
    <m/>
    <x v="0"/>
  </r>
  <r>
    <d v="2022-08-26T00:00:00"/>
    <m/>
    <x v="2"/>
    <x v="42"/>
    <x v="1"/>
    <s v="ASC Mylene MARTIN"/>
    <m/>
    <n v="1500"/>
    <m/>
    <x v="10"/>
  </r>
  <r>
    <d v="2022-08-29T00:00:00"/>
    <m/>
    <x v="4"/>
    <x v="20"/>
    <x v="1"/>
    <s v="Retour Provision Chrsitelle CHOUAN"/>
    <n v="1500"/>
    <m/>
    <m/>
    <x v="0"/>
  </r>
  <r>
    <d v="2022-08-29T00:00:00"/>
    <m/>
    <x v="1"/>
    <x v="7"/>
    <x v="0"/>
    <s v="Retour Provision Chrsitelle CHOUAN"/>
    <m/>
    <n v="1500"/>
    <m/>
    <x v="0"/>
  </r>
  <r>
    <d v="2022-08-29T00:00:00"/>
    <m/>
    <x v="2"/>
    <x v="43"/>
    <x v="1"/>
    <s v="ASC Chrsitelle CHOUAN"/>
    <n v="1500"/>
    <m/>
    <m/>
    <x v="11"/>
  </r>
  <r>
    <d v="2022-08-29T00:00:00"/>
    <m/>
    <x v="0"/>
    <x v="2"/>
    <x v="0"/>
    <s v="ASC Chrsitelle CHOUAN"/>
    <m/>
    <n v="1500"/>
    <m/>
    <x v="0"/>
  </r>
  <r>
    <d v="2022-08-29T00:00:00"/>
    <m/>
    <x v="3"/>
    <x v="5"/>
    <x v="0"/>
    <s v="ASC Chrsitelle CHOUAN"/>
    <n v="1500"/>
    <m/>
    <m/>
    <x v="0"/>
  </r>
  <r>
    <d v="2022-08-29T00:00:00"/>
    <m/>
    <x v="2"/>
    <x v="43"/>
    <x v="1"/>
    <s v="ASC Chrsitelle CHOUAN"/>
    <m/>
    <n v="1500"/>
    <m/>
    <x v="11"/>
  </r>
  <r>
    <d v="2022-08-29T00:00:00"/>
    <m/>
    <x v="4"/>
    <x v="21"/>
    <x v="3"/>
    <s v="Retour Provision Camille GUYOT"/>
    <n v="1000"/>
    <m/>
    <m/>
    <x v="0"/>
  </r>
  <r>
    <d v="2022-08-29T00:00:00"/>
    <m/>
    <x v="1"/>
    <x v="7"/>
    <x v="0"/>
    <s v="Retour Provision Camille GUYOT"/>
    <m/>
    <n v="1000"/>
    <m/>
    <x v="0"/>
  </r>
  <r>
    <d v="2022-08-29T00:00:00"/>
    <m/>
    <x v="2"/>
    <x v="44"/>
    <x v="3"/>
    <s v="ASC Camille GUYOT"/>
    <n v="1000"/>
    <m/>
    <m/>
    <x v="12"/>
  </r>
  <r>
    <d v="2022-08-29T00:00:00"/>
    <m/>
    <x v="0"/>
    <x v="2"/>
    <x v="0"/>
    <s v="ASC Camille GUYOT"/>
    <m/>
    <n v="1000"/>
    <m/>
    <x v="0"/>
  </r>
  <r>
    <d v="2022-08-29T00:00:00"/>
    <m/>
    <x v="3"/>
    <x v="5"/>
    <x v="0"/>
    <s v="ASC Camille GUYOT"/>
    <n v="1000"/>
    <m/>
    <m/>
    <x v="0"/>
  </r>
  <r>
    <d v="2022-08-29T00:00:00"/>
    <m/>
    <x v="2"/>
    <x v="44"/>
    <x v="3"/>
    <s v="ASC Camille GUYOT"/>
    <m/>
    <n v="1000"/>
    <m/>
    <x v="12"/>
  </r>
  <r>
    <d v="2022-08-30T00:00:00"/>
    <m/>
    <x v="2"/>
    <x v="45"/>
    <x v="0"/>
    <s v="Achat FourniBuro"/>
    <m/>
    <n v="103.94"/>
    <m/>
    <x v="0"/>
  </r>
  <r>
    <d v="2022-08-30T00:00:00"/>
    <m/>
    <x v="3"/>
    <x v="46"/>
    <x v="0"/>
    <s v="Achat FourniBuro"/>
    <n v="103.94"/>
    <m/>
    <m/>
    <x v="0"/>
  </r>
  <r>
    <d v="2022-08-30T00:00:00"/>
    <m/>
    <x v="2"/>
    <x v="38"/>
    <x v="5"/>
    <s v="Remboursement YL FourniBuro"/>
    <n v="103.94"/>
    <m/>
    <m/>
    <x v="6"/>
  </r>
  <r>
    <d v="2022-08-30T00:00:00"/>
    <m/>
    <x v="0"/>
    <x v="0"/>
    <x v="0"/>
    <s v="Remboursement YL FourniBuro"/>
    <m/>
    <n v="103.94"/>
    <m/>
    <x v="0"/>
  </r>
  <r>
    <d v="2022-08-30T00:00:00"/>
    <m/>
    <x v="2"/>
    <x v="38"/>
    <x v="0"/>
    <s v="Achat FourniBuro"/>
    <m/>
    <n v="103.94"/>
    <m/>
    <x v="6"/>
  </r>
  <r>
    <d v="2022-08-30T00:00:00"/>
    <m/>
    <x v="2"/>
    <x v="45"/>
    <x v="0"/>
    <s v="Achat FourniBuro"/>
    <n v="103.94"/>
    <m/>
    <m/>
    <x v="0"/>
  </r>
  <r>
    <d v="2022-09-02T00:00:00"/>
    <m/>
    <x v="4"/>
    <x v="28"/>
    <x v="1"/>
    <s v="Retour Provision Max NOSIBOR"/>
    <n v="1500"/>
    <m/>
    <m/>
    <x v="0"/>
  </r>
  <r>
    <d v="2022-09-02T00:00:00"/>
    <m/>
    <x v="1"/>
    <x v="7"/>
    <x v="0"/>
    <s v="Retour Provision Max NOSIBOR"/>
    <m/>
    <n v="1500"/>
    <m/>
    <x v="0"/>
  </r>
  <r>
    <d v="2022-09-02T00:00:00"/>
    <m/>
    <x v="2"/>
    <x v="47"/>
    <x v="1"/>
    <s v="ASC Max NOSIBOR"/>
    <n v="1500"/>
    <m/>
    <m/>
    <x v="13"/>
  </r>
  <r>
    <d v="2022-09-02T00:00:00"/>
    <m/>
    <x v="0"/>
    <x v="2"/>
    <x v="0"/>
    <s v="ASC Max NOSIBOR"/>
    <m/>
    <n v="1500"/>
    <m/>
    <x v="0"/>
  </r>
  <r>
    <d v="2022-09-02T00:00:00"/>
    <m/>
    <x v="3"/>
    <x v="5"/>
    <x v="0"/>
    <s v="ASC Max NOSIBOR"/>
    <n v="1500"/>
    <m/>
    <m/>
    <x v="0"/>
  </r>
  <r>
    <d v="2022-09-02T00:00:00"/>
    <m/>
    <x v="2"/>
    <x v="47"/>
    <x v="1"/>
    <s v="ASC Max NOSIBOR"/>
    <m/>
    <n v="1500"/>
    <m/>
    <x v="13"/>
  </r>
  <r>
    <d v="2022-09-05T00:00:00"/>
    <m/>
    <x v="4"/>
    <x v="16"/>
    <x v="1"/>
    <s v="Retour Provision Eddy LORBEL"/>
    <n v="1500"/>
    <m/>
    <m/>
    <x v="0"/>
  </r>
  <r>
    <d v="2022-09-05T00:00:00"/>
    <m/>
    <x v="1"/>
    <x v="7"/>
    <x v="0"/>
    <s v="Retour Provision Eddy LORBEL"/>
    <m/>
    <n v="1500"/>
    <m/>
    <x v="0"/>
  </r>
  <r>
    <d v="2022-09-05T00:00:00"/>
    <m/>
    <x v="2"/>
    <x v="48"/>
    <x v="1"/>
    <s v="ASC Eddy LORBEL"/>
    <n v="1500"/>
    <m/>
    <m/>
    <x v="14"/>
  </r>
  <r>
    <d v="2022-09-05T00:00:00"/>
    <m/>
    <x v="0"/>
    <x v="2"/>
    <x v="0"/>
    <s v="ASC Eddy LORBEL"/>
    <m/>
    <n v="1500"/>
    <m/>
    <x v="0"/>
  </r>
  <r>
    <d v="2022-09-05T00:00:00"/>
    <m/>
    <x v="3"/>
    <x v="5"/>
    <x v="0"/>
    <s v="ASC Eddy LORBEL"/>
    <n v="1500"/>
    <m/>
    <m/>
    <x v="0"/>
  </r>
  <r>
    <d v="2022-09-05T00:00:00"/>
    <m/>
    <x v="2"/>
    <x v="48"/>
    <x v="1"/>
    <s v="ASC Eddy LORBEL"/>
    <m/>
    <n v="1500"/>
    <m/>
    <x v="14"/>
  </r>
  <r>
    <d v="2022-09-06T00:00:00"/>
    <m/>
    <x v="4"/>
    <x v="19"/>
    <x v="1"/>
    <s v="Retour Provision Lydia Thalmsensi"/>
    <n v="1126.6300000000001"/>
    <m/>
    <m/>
    <x v="0"/>
  </r>
  <r>
    <d v="2022-09-06T00:00:00"/>
    <m/>
    <x v="1"/>
    <x v="7"/>
    <x v="0"/>
    <s v="Retour Provision Lydia Thalmsensi"/>
    <m/>
    <n v="1126.6300000000001"/>
    <m/>
    <x v="0"/>
  </r>
  <r>
    <d v="2022-09-06T00:00:00"/>
    <m/>
    <x v="2"/>
    <x v="49"/>
    <x v="1"/>
    <s v="ASC Lydia Thalmsensi"/>
    <n v="1126.6300000000001"/>
    <m/>
    <m/>
    <x v="15"/>
  </r>
  <r>
    <d v="2022-09-06T00:00:00"/>
    <m/>
    <x v="0"/>
    <x v="2"/>
    <x v="0"/>
    <s v="ASC Lydia Thalmsensi"/>
    <m/>
    <n v="1126.6300000000001"/>
    <m/>
    <x v="0"/>
  </r>
  <r>
    <d v="2022-09-06T00:00:00"/>
    <m/>
    <x v="3"/>
    <x v="5"/>
    <x v="0"/>
    <s v="ASC Lydia Thalmsensi"/>
    <n v="1126.6300000000001"/>
    <m/>
    <m/>
    <x v="0"/>
  </r>
  <r>
    <d v="2022-09-06T00:00:00"/>
    <m/>
    <x v="2"/>
    <x v="49"/>
    <x v="1"/>
    <s v="ASC Lydia Thalmsensi"/>
    <m/>
    <n v="1126.6300000000001"/>
    <m/>
    <x v="15"/>
  </r>
  <r>
    <d v="2022-09-19T00:00:00"/>
    <m/>
    <x v="4"/>
    <x v="30"/>
    <x v="3"/>
    <s v="Retour Provision ANAIS LERUS"/>
    <n v="174.55"/>
    <m/>
    <m/>
    <x v="0"/>
  </r>
  <r>
    <d v="2022-09-19T00:00:00"/>
    <m/>
    <x v="1"/>
    <x v="7"/>
    <x v="0"/>
    <s v="Retour Provision ANAIS LERUS"/>
    <m/>
    <n v="174.55"/>
    <m/>
    <x v="0"/>
  </r>
  <r>
    <d v="2022-09-19T00:00:00"/>
    <m/>
    <x v="2"/>
    <x v="50"/>
    <x v="3"/>
    <s v="ASC ANAIS LERUS"/>
    <n v="174.55"/>
    <m/>
    <m/>
    <x v="16"/>
  </r>
  <r>
    <d v="2022-09-19T00:00:00"/>
    <m/>
    <x v="0"/>
    <x v="2"/>
    <x v="0"/>
    <s v="ASC ANAIS LERUS"/>
    <m/>
    <n v="174.55"/>
    <m/>
    <x v="0"/>
  </r>
  <r>
    <d v="2022-09-19T00:00:00"/>
    <m/>
    <x v="3"/>
    <x v="5"/>
    <x v="0"/>
    <s v="ASC ANAIS LERUS"/>
    <n v="174.55"/>
    <m/>
    <m/>
    <x v="0"/>
  </r>
  <r>
    <d v="2022-09-19T00:00:00"/>
    <m/>
    <x v="2"/>
    <x v="50"/>
    <x v="3"/>
    <s v="ASC ANAIS LERUS"/>
    <m/>
    <n v="174.55"/>
    <m/>
    <x v="16"/>
  </r>
  <r>
    <d v="2022-09-19T00:00:00"/>
    <m/>
    <x v="4"/>
    <x v="30"/>
    <x v="1"/>
    <s v="Retour Provision ANAIS LERUS"/>
    <n v="1325.45"/>
    <m/>
    <m/>
    <x v="0"/>
  </r>
  <r>
    <d v="2022-09-19T00:00:00"/>
    <m/>
    <x v="1"/>
    <x v="7"/>
    <x v="0"/>
    <s v="Retour Provision ANAIS LERUS"/>
    <m/>
    <n v="1325.45"/>
    <m/>
    <x v="0"/>
  </r>
  <r>
    <d v="2022-09-19T00:00:00"/>
    <m/>
    <x v="2"/>
    <x v="50"/>
    <x v="1"/>
    <s v="ASC ANAIS LERUS"/>
    <n v="1325.45"/>
    <m/>
    <m/>
    <x v="16"/>
  </r>
  <r>
    <d v="2022-09-19T00:00:00"/>
    <m/>
    <x v="0"/>
    <x v="2"/>
    <x v="0"/>
    <s v="ASC ANAIS LERUS"/>
    <m/>
    <n v="1325.45"/>
    <m/>
    <x v="0"/>
  </r>
  <r>
    <d v="2022-09-19T00:00:00"/>
    <m/>
    <x v="3"/>
    <x v="5"/>
    <x v="0"/>
    <s v="ASC ANAIS LERUS"/>
    <n v="1325.45"/>
    <m/>
    <m/>
    <x v="0"/>
  </r>
  <r>
    <d v="2022-09-19T00:00:00"/>
    <m/>
    <x v="2"/>
    <x v="50"/>
    <x v="1"/>
    <s v="ASC ANAIS LERUS"/>
    <m/>
    <n v="1325.45"/>
    <m/>
    <x v="16"/>
  </r>
  <r>
    <d v="2022-11-03T00:00:00"/>
    <m/>
    <x v="4"/>
    <x v="23"/>
    <x v="1"/>
    <s v="Retour Provision Guy RAMALINGON"/>
    <n v="1500"/>
    <m/>
    <m/>
    <x v="0"/>
  </r>
  <r>
    <d v="2022-11-03T00:00:00"/>
    <m/>
    <x v="1"/>
    <x v="7"/>
    <x v="0"/>
    <s v="Retour Provision Guy RAMALINGON"/>
    <m/>
    <n v="1500"/>
    <m/>
    <x v="0"/>
  </r>
  <r>
    <d v="2022-11-03T00:00:00"/>
    <m/>
    <x v="2"/>
    <x v="51"/>
    <x v="1"/>
    <s v="ASC Guy RAMALINGON"/>
    <n v="1500"/>
    <m/>
    <m/>
    <x v="17"/>
  </r>
  <r>
    <d v="2022-11-03T00:00:00"/>
    <m/>
    <x v="0"/>
    <x v="2"/>
    <x v="0"/>
    <s v="ASC Guy RAMALINGON"/>
    <m/>
    <n v="1500"/>
    <m/>
    <x v="0"/>
  </r>
  <r>
    <d v="2022-11-03T00:00:00"/>
    <m/>
    <x v="3"/>
    <x v="5"/>
    <x v="0"/>
    <s v="ASC Guy RAMALINGON"/>
    <n v="1500"/>
    <m/>
    <m/>
    <x v="0"/>
  </r>
  <r>
    <d v="2022-11-03T00:00:00"/>
    <m/>
    <x v="2"/>
    <x v="51"/>
    <x v="1"/>
    <s v="ASC Guy RAMALINGON"/>
    <m/>
    <n v="1500"/>
    <m/>
    <x v="17"/>
  </r>
  <r>
    <d v="2022-11-04T00:00:00"/>
    <m/>
    <x v="4"/>
    <x v="10"/>
    <x v="3"/>
    <s v="Retour Provision Eric CHARTON"/>
    <n v="400"/>
    <m/>
    <m/>
    <x v="0"/>
  </r>
  <r>
    <d v="2022-11-04T00:00:00"/>
    <m/>
    <x v="1"/>
    <x v="7"/>
    <x v="0"/>
    <s v="Retour Provision Eric CHARTON"/>
    <m/>
    <n v="400"/>
    <m/>
    <x v="0"/>
  </r>
  <r>
    <d v="2022-11-04T00:00:00"/>
    <m/>
    <x v="2"/>
    <x v="41"/>
    <x v="3"/>
    <s v="ASC Eric CHARTON"/>
    <n v="400"/>
    <m/>
    <m/>
    <x v="9"/>
  </r>
  <r>
    <d v="2022-11-04T00:00:00"/>
    <m/>
    <x v="0"/>
    <x v="2"/>
    <x v="0"/>
    <s v="ASC Eric CHARTON"/>
    <m/>
    <n v="400"/>
    <m/>
    <x v="0"/>
  </r>
  <r>
    <d v="2022-11-04T00:00:00"/>
    <m/>
    <x v="3"/>
    <x v="5"/>
    <x v="0"/>
    <s v="ASC Eric CHARTON"/>
    <n v="400"/>
    <m/>
    <m/>
    <x v="0"/>
  </r>
  <r>
    <d v="2022-11-04T00:00:00"/>
    <m/>
    <x v="2"/>
    <x v="41"/>
    <x v="3"/>
    <s v="ASC Eric CHARTON"/>
    <m/>
    <n v="400"/>
    <m/>
    <x v="9"/>
  </r>
  <r>
    <d v="2022-11-10T00:00:00"/>
    <m/>
    <x v="4"/>
    <x v="24"/>
    <x v="1"/>
    <s v="Retour Provision Raissa LUSINE"/>
    <n v="1000"/>
    <m/>
    <m/>
    <x v="0"/>
  </r>
  <r>
    <d v="2022-11-10T00:00:00"/>
    <m/>
    <x v="1"/>
    <x v="7"/>
    <x v="0"/>
    <s v="Retour Provision Raissa LUSINE"/>
    <m/>
    <n v="1000"/>
    <m/>
    <x v="0"/>
  </r>
  <r>
    <d v="2022-11-10T00:00:00"/>
    <m/>
    <x v="2"/>
    <x v="52"/>
    <x v="1"/>
    <s v="ASC Raissa LUSINE"/>
    <n v="1000"/>
    <m/>
    <m/>
    <x v="18"/>
  </r>
  <r>
    <d v="2022-11-10T00:00:00"/>
    <m/>
    <x v="0"/>
    <x v="2"/>
    <x v="0"/>
    <s v="ASC Raissa LUSINE"/>
    <m/>
    <n v="1000"/>
    <m/>
    <x v="0"/>
  </r>
  <r>
    <d v="2022-11-10T00:00:00"/>
    <m/>
    <x v="3"/>
    <x v="5"/>
    <x v="0"/>
    <s v="ASC Raissa LUSINE"/>
    <n v="1000"/>
    <m/>
    <m/>
    <x v="0"/>
  </r>
  <r>
    <d v="2022-11-10T00:00:00"/>
    <m/>
    <x v="2"/>
    <x v="52"/>
    <x v="1"/>
    <s v="ASC Raissa LUSINE"/>
    <m/>
    <n v="1000"/>
    <m/>
    <x v="18"/>
  </r>
  <r>
    <d v="2022-11-25T00:00:00"/>
    <m/>
    <x v="4"/>
    <x v="29"/>
    <x v="3"/>
    <s v="Retour Provision ANNEQUIN MAXIME"/>
    <n v="405"/>
    <m/>
    <m/>
    <x v="0"/>
  </r>
  <r>
    <d v="2022-11-25T00:00:00"/>
    <m/>
    <x v="1"/>
    <x v="7"/>
    <x v="0"/>
    <s v="Retour Provision ANNEQUIN MAXIME"/>
    <m/>
    <n v="405"/>
    <m/>
    <x v="0"/>
  </r>
  <r>
    <d v="2022-11-25T00:00:00"/>
    <m/>
    <x v="2"/>
    <x v="53"/>
    <x v="3"/>
    <s v="ASC ANNEQUIN MAXIME"/>
    <n v="405"/>
    <m/>
    <m/>
    <x v="19"/>
  </r>
  <r>
    <d v="2022-11-25T00:00:00"/>
    <m/>
    <x v="0"/>
    <x v="2"/>
    <x v="0"/>
    <s v="ASC ANNEQUIN MAXIME"/>
    <m/>
    <n v="405"/>
    <m/>
    <x v="0"/>
  </r>
  <r>
    <d v="2022-11-25T00:00:00"/>
    <m/>
    <x v="3"/>
    <x v="5"/>
    <x v="0"/>
    <s v="ASC ANNEQUIN MAXIME"/>
    <n v="405"/>
    <m/>
    <m/>
    <x v="0"/>
  </r>
  <r>
    <d v="2022-11-25T00:00:00"/>
    <m/>
    <x v="2"/>
    <x v="53"/>
    <x v="3"/>
    <s v="ASC ANNEQUIN MAXIME"/>
    <m/>
    <n v="405"/>
    <m/>
    <x v="19"/>
  </r>
  <r>
    <d v="2022-11-25T00:00:00"/>
    <m/>
    <x v="4"/>
    <x v="29"/>
    <x v="1"/>
    <s v="Retour Provision ANNEQUIN MAXIME"/>
    <n v="220"/>
    <m/>
    <m/>
    <x v="0"/>
  </r>
  <r>
    <d v="2022-11-25T00:00:00"/>
    <m/>
    <x v="1"/>
    <x v="7"/>
    <x v="0"/>
    <s v="Retour Provision ANNEQUIN MAXIME"/>
    <m/>
    <n v="220"/>
    <m/>
    <x v="0"/>
  </r>
  <r>
    <d v="2022-11-25T00:00:00"/>
    <m/>
    <x v="2"/>
    <x v="53"/>
    <x v="1"/>
    <s v="ASC ANNEQUIN MAXIME"/>
    <n v="220"/>
    <m/>
    <m/>
    <x v="19"/>
  </r>
  <r>
    <d v="2022-11-25T00:00:00"/>
    <m/>
    <x v="0"/>
    <x v="2"/>
    <x v="0"/>
    <s v="ASC ANNEQUIN MAXIME"/>
    <m/>
    <n v="220"/>
    <m/>
    <x v="0"/>
  </r>
  <r>
    <d v="2022-11-25T00:00:00"/>
    <m/>
    <x v="3"/>
    <x v="5"/>
    <x v="0"/>
    <s v="ASC ANNEQUIN MAXIME"/>
    <n v="220"/>
    <m/>
    <m/>
    <x v="0"/>
  </r>
  <r>
    <d v="2022-11-25T00:00:00"/>
    <m/>
    <x v="2"/>
    <x v="53"/>
    <x v="1"/>
    <s v="ASC ANNEQUIN MAXIME"/>
    <m/>
    <n v="220"/>
    <m/>
    <x v="19"/>
  </r>
  <r>
    <d v="2022-12-02T00:00:00"/>
    <m/>
    <x v="4"/>
    <x v="32"/>
    <x v="3"/>
    <s v="Retour Provision EDWIN SANDOT"/>
    <n v="79"/>
    <m/>
    <m/>
    <x v="0"/>
  </r>
  <r>
    <d v="2022-12-02T00:00:00"/>
    <m/>
    <x v="1"/>
    <x v="7"/>
    <x v="0"/>
    <s v="Retour Provision EDWIN SANDOT"/>
    <m/>
    <n v="79"/>
    <m/>
    <x v="0"/>
  </r>
  <r>
    <d v="2022-12-02T00:00:00"/>
    <m/>
    <x v="2"/>
    <x v="54"/>
    <x v="3"/>
    <s v="ASC EDWIN SANDOT"/>
    <n v="79"/>
    <m/>
    <m/>
    <x v="20"/>
  </r>
  <r>
    <d v="2022-12-02T00:00:00"/>
    <m/>
    <x v="0"/>
    <x v="2"/>
    <x v="0"/>
    <s v="ASC EDWIN SANDOT"/>
    <m/>
    <n v="79"/>
    <m/>
    <x v="0"/>
  </r>
  <r>
    <d v="2022-12-02T00:00:00"/>
    <m/>
    <x v="3"/>
    <x v="5"/>
    <x v="0"/>
    <s v="ASC EDWIN SANDOT"/>
    <n v="79"/>
    <m/>
    <m/>
    <x v="0"/>
  </r>
  <r>
    <d v="2022-12-02T00:00:00"/>
    <m/>
    <x v="2"/>
    <x v="54"/>
    <x v="3"/>
    <s v="ASC EDWIN SANDOT"/>
    <m/>
    <n v="79"/>
    <m/>
    <x v="20"/>
  </r>
  <r>
    <d v="2022-12-02T00:00:00"/>
    <m/>
    <x v="4"/>
    <x v="32"/>
    <x v="6"/>
    <s v="Retour Provision EDWIN SANDOT"/>
    <n v="290.35000000000002"/>
    <m/>
    <m/>
    <x v="0"/>
  </r>
  <r>
    <d v="2022-12-02T00:00:00"/>
    <m/>
    <x v="1"/>
    <x v="7"/>
    <x v="0"/>
    <s v="Retour Provision EDWIN SANDOT"/>
    <m/>
    <n v="290.35000000000002"/>
    <m/>
    <x v="0"/>
  </r>
  <r>
    <d v="2022-12-02T00:00:00"/>
    <m/>
    <x v="2"/>
    <x v="54"/>
    <x v="6"/>
    <s v="ASC EDWIN SANDOT"/>
    <n v="290.35000000000002"/>
    <m/>
    <m/>
    <x v="20"/>
  </r>
  <r>
    <d v="2022-12-02T00:00:00"/>
    <m/>
    <x v="0"/>
    <x v="2"/>
    <x v="0"/>
    <s v="ASC EDWIN SANDOT"/>
    <m/>
    <n v="290.35000000000002"/>
    <m/>
    <x v="0"/>
  </r>
  <r>
    <d v="2022-12-02T00:00:00"/>
    <m/>
    <x v="3"/>
    <x v="5"/>
    <x v="0"/>
    <s v="ASC EDWIN SANDOT"/>
    <n v="290.35000000000002"/>
    <m/>
    <m/>
    <x v="0"/>
  </r>
  <r>
    <d v="2022-12-02T00:00:00"/>
    <m/>
    <x v="2"/>
    <x v="54"/>
    <x v="6"/>
    <s v="ASC EDWIN SANDOT"/>
    <m/>
    <n v="290.35000000000002"/>
    <m/>
    <x v="20"/>
  </r>
  <r>
    <d v="2022-12-02T00:00:00"/>
    <m/>
    <x v="4"/>
    <x v="27"/>
    <x v="1"/>
    <s v="Retour Provision Johanne LONGRAIS"/>
    <n v="1500"/>
    <m/>
    <m/>
    <x v="0"/>
  </r>
  <r>
    <d v="2022-12-02T00:00:00"/>
    <m/>
    <x v="1"/>
    <x v="7"/>
    <x v="0"/>
    <s v="Retour Provision Johanne LONGRAIS"/>
    <m/>
    <n v="1500"/>
    <m/>
    <x v="0"/>
  </r>
  <r>
    <d v="2022-12-02T00:00:00"/>
    <m/>
    <x v="2"/>
    <x v="55"/>
    <x v="1"/>
    <s v="ASC Johanne LONGRAIS"/>
    <n v="1500"/>
    <m/>
    <m/>
    <x v="21"/>
  </r>
  <r>
    <d v="2022-12-02T00:00:00"/>
    <m/>
    <x v="0"/>
    <x v="2"/>
    <x v="0"/>
    <s v="ASC Johanne LONGRAIS"/>
    <m/>
    <n v="1500"/>
    <m/>
    <x v="0"/>
  </r>
  <r>
    <d v="2022-12-02T00:00:00"/>
    <m/>
    <x v="3"/>
    <x v="5"/>
    <x v="0"/>
    <s v="ASC Johanne LONGRAIS"/>
    <n v="1500"/>
    <m/>
    <m/>
    <x v="0"/>
  </r>
  <r>
    <d v="2022-12-02T00:00:00"/>
    <m/>
    <x v="2"/>
    <x v="55"/>
    <x v="1"/>
    <s v="ASC Johanne LONGRAIS"/>
    <m/>
    <n v="1500"/>
    <m/>
    <x v="21"/>
  </r>
  <r>
    <d v="2022-12-07T00:00:00"/>
    <m/>
    <x v="4"/>
    <x v="31"/>
    <x v="1"/>
    <s v="Retour Provision Carla MARMOLEJO"/>
    <n v="1289.77"/>
    <m/>
    <m/>
    <x v="0"/>
  </r>
  <r>
    <d v="2022-12-07T00:00:00"/>
    <m/>
    <x v="1"/>
    <x v="7"/>
    <x v="0"/>
    <s v="Retour Provision Carla MARMOLEJO"/>
    <m/>
    <n v="1289.77"/>
    <m/>
    <x v="0"/>
  </r>
  <r>
    <d v="2022-12-07T00:00:00"/>
    <m/>
    <x v="2"/>
    <x v="56"/>
    <x v="1"/>
    <s v="ASC Carla MARMOLEJO"/>
    <n v="1289.77"/>
    <m/>
    <m/>
    <x v="22"/>
  </r>
  <r>
    <d v="2022-12-07T00:00:00"/>
    <m/>
    <x v="0"/>
    <x v="2"/>
    <x v="0"/>
    <s v="ASC Carla MARMOLEJO"/>
    <m/>
    <n v="1289.77"/>
    <m/>
    <x v="0"/>
  </r>
  <r>
    <d v="2022-12-07T00:00:00"/>
    <m/>
    <x v="3"/>
    <x v="5"/>
    <x v="0"/>
    <s v="ASC Carla MARMOLEJO"/>
    <n v="1289.77"/>
    <m/>
    <m/>
    <x v="0"/>
  </r>
  <r>
    <d v="2022-12-07T00:00:00"/>
    <m/>
    <x v="2"/>
    <x v="56"/>
    <x v="1"/>
    <s v="ASC Carla MARMOLEJO"/>
    <m/>
    <n v="1289.77"/>
    <m/>
    <x v="22"/>
  </r>
  <r>
    <d v="2022-12-08T00:00:00"/>
    <m/>
    <x v="4"/>
    <x v="14"/>
    <x v="1"/>
    <s v="Retour Provision PINOS Geraldine"/>
    <n v="1500"/>
    <m/>
    <m/>
    <x v="0"/>
  </r>
  <r>
    <d v="2022-12-08T00:00:00"/>
    <m/>
    <x v="1"/>
    <x v="7"/>
    <x v="0"/>
    <s v="Retour Provision PINOS Geraldine"/>
    <m/>
    <n v="1500"/>
    <m/>
    <x v="0"/>
  </r>
  <r>
    <d v="2022-12-08T00:00:00"/>
    <m/>
    <x v="2"/>
    <x v="57"/>
    <x v="1"/>
    <s v="ASC PINOS Geraldine"/>
    <n v="1500"/>
    <m/>
    <m/>
    <x v="23"/>
  </r>
  <r>
    <d v="2022-12-08T00:00:00"/>
    <m/>
    <x v="0"/>
    <x v="2"/>
    <x v="0"/>
    <s v="ASC PINOS Geraldine"/>
    <m/>
    <n v="1500"/>
    <m/>
    <x v="0"/>
  </r>
  <r>
    <d v="2022-12-08T00:00:00"/>
    <m/>
    <x v="3"/>
    <x v="5"/>
    <x v="0"/>
    <s v="ASC PINOS Geraldine"/>
    <n v="1500"/>
    <m/>
    <m/>
    <x v="0"/>
  </r>
  <r>
    <d v="2022-12-08T00:00:00"/>
    <m/>
    <x v="2"/>
    <x v="57"/>
    <x v="1"/>
    <s v="ASC PINOS Geraldine"/>
    <m/>
    <n v="1500"/>
    <m/>
    <x v="23"/>
  </r>
  <r>
    <d v="2022-12-09T00:00:00"/>
    <m/>
    <x v="4"/>
    <x v="10"/>
    <x v="3"/>
    <s v="Retour Provision Eric CHARTON"/>
    <n v="393"/>
    <m/>
    <m/>
    <x v="0"/>
  </r>
  <r>
    <d v="2022-12-09T00:00:00"/>
    <m/>
    <x v="1"/>
    <x v="7"/>
    <x v="0"/>
    <s v="Retour Provision Eric CHARTON"/>
    <m/>
    <n v="393"/>
    <m/>
    <x v="0"/>
  </r>
  <r>
    <d v="2022-12-09T00:00:00"/>
    <m/>
    <x v="2"/>
    <x v="41"/>
    <x v="3"/>
    <s v="ASC Eric CHARTON"/>
    <n v="393"/>
    <m/>
    <m/>
    <x v="9"/>
  </r>
  <r>
    <d v="2022-12-09T00:00:00"/>
    <m/>
    <x v="0"/>
    <x v="2"/>
    <x v="0"/>
    <s v="ASC Eric CHARTON"/>
    <m/>
    <n v="393"/>
    <m/>
    <x v="0"/>
  </r>
  <r>
    <d v="2022-12-09T00:00:00"/>
    <m/>
    <x v="3"/>
    <x v="5"/>
    <x v="0"/>
    <s v="ASC Eric CHARTON"/>
    <n v="393"/>
    <m/>
    <m/>
    <x v="0"/>
  </r>
  <r>
    <d v="2022-12-09T00:00:00"/>
    <m/>
    <x v="2"/>
    <x v="41"/>
    <x v="3"/>
    <s v="ASC Eric CHARTON"/>
    <m/>
    <n v="393"/>
    <m/>
    <x v="9"/>
  </r>
  <r>
    <d v="2022-12-13T00:00:00"/>
    <m/>
    <x v="4"/>
    <x v="31"/>
    <x v="7"/>
    <s v="Retour Provision Carla MARMOLEJO"/>
    <n v="210.23"/>
    <m/>
    <m/>
    <x v="0"/>
  </r>
  <r>
    <d v="2022-12-13T00:00:00"/>
    <m/>
    <x v="1"/>
    <x v="7"/>
    <x v="0"/>
    <s v="Retour Provision Carla MARMOLEJO"/>
    <m/>
    <n v="210.23"/>
    <m/>
    <x v="0"/>
  </r>
  <r>
    <d v="2022-12-13T00:00:00"/>
    <m/>
    <x v="2"/>
    <x v="56"/>
    <x v="7"/>
    <s v="ASC Carla MARMOLEJO"/>
    <n v="210.23"/>
    <m/>
    <m/>
    <x v="22"/>
  </r>
  <r>
    <d v="2022-12-13T00:00:00"/>
    <m/>
    <x v="0"/>
    <x v="2"/>
    <x v="0"/>
    <s v="ASC Carla MARMOLEJO"/>
    <m/>
    <n v="210.23"/>
    <m/>
    <x v="0"/>
  </r>
  <r>
    <d v="2022-12-13T00:00:00"/>
    <m/>
    <x v="3"/>
    <x v="5"/>
    <x v="0"/>
    <s v="ASC Carla MARMOLEJO"/>
    <n v="210.23"/>
    <m/>
    <m/>
    <x v="0"/>
  </r>
  <r>
    <d v="2022-12-13T00:00:00"/>
    <m/>
    <x v="2"/>
    <x v="56"/>
    <x v="7"/>
    <s v="ASC Carla MARMOLEJO"/>
    <m/>
    <n v="210.23"/>
    <m/>
    <x v="22"/>
  </r>
  <r>
    <d v="2022-12-15T00:00:00"/>
    <m/>
    <x v="4"/>
    <x v="18"/>
    <x v="3"/>
    <s v="Retour Provision MA-IVAH BENOIT"/>
    <n v="13"/>
    <m/>
    <m/>
    <x v="0"/>
  </r>
  <r>
    <d v="2022-12-15T00:00:00"/>
    <m/>
    <x v="1"/>
    <x v="7"/>
    <x v="0"/>
    <s v="Retour Provision MA-IVAH BENOIT"/>
    <m/>
    <n v="13"/>
    <m/>
    <x v="0"/>
  </r>
  <r>
    <d v="2022-12-15T00:00:00"/>
    <m/>
    <x v="2"/>
    <x v="58"/>
    <x v="3"/>
    <s v="ASC MA-IVAH BENOIT"/>
    <n v="13"/>
    <m/>
    <m/>
    <x v="24"/>
  </r>
  <r>
    <d v="2022-12-15T00:00:00"/>
    <m/>
    <x v="0"/>
    <x v="2"/>
    <x v="0"/>
    <s v="ASC MA-IVAH BENOIT"/>
    <m/>
    <n v="13"/>
    <m/>
    <x v="0"/>
  </r>
  <r>
    <d v="2022-12-15T00:00:00"/>
    <m/>
    <x v="3"/>
    <x v="5"/>
    <x v="0"/>
    <s v="ASC MA-IVAH BENOIT"/>
    <n v="13"/>
    <m/>
    <m/>
    <x v="0"/>
  </r>
  <r>
    <d v="2022-12-15T00:00:00"/>
    <m/>
    <x v="2"/>
    <x v="58"/>
    <x v="3"/>
    <s v="ASC MA-IVAH BENOIT"/>
    <m/>
    <n v="13"/>
    <m/>
    <x v="24"/>
  </r>
  <r>
    <d v="2022-12-15T00:00:00"/>
    <m/>
    <x v="4"/>
    <x v="18"/>
    <x v="1"/>
    <s v="Retour Provision MA-IVAH BENOIT"/>
    <n v="629"/>
    <m/>
    <m/>
    <x v="0"/>
  </r>
  <r>
    <d v="2022-12-15T00:00:00"/>
    <m/>
    <x v="1"/>
    <x v="7"/>
    <x v="0"/>
    <s v="Retour Provision MA-IVAH BENOIT"/>
    <m/>
    <n v="629"/>
    <m/>
    <x v="0"/>
  </r>
  <r>
    <d v="2022-12-15T00:00:00"/>
    <m/>
    <x v="2"/>
    <x v="58"/>
    <x v="1"/>
    <s v="ASC MA-IVAH BENOIT"/>
    <n v="629"/>
    <m/>
    <m/>
    <x v="24"/>
  </r>
  <r>
    <d v="2022-12-15T00:00:00"/>
    <m/>
    <x v="0"/>
    <x v="2"/>
    <x v="0"/>
    <s v="ASC MA-IVAH BENOIT"/>
    <m/>
    <n v="629"/>
    <m/>
    <x v="0"/>
  </r>
  <r>
    <d v="2022-12-15T00:00:00"/>
    <m/>
    <x v="3"/>
    <x v="5"/>
    <x v="0"/>
    <s v="ASC MA-IVAH BENOIT"/>
    <n v="629"/>
    <m/>
    <m/>
    <x v="0"/>
  </r>
  <r>
    <d v="2022-12-15T00:00:00"/>
    <m/>
    <x v="2"/>
    <x v="58"/>
    <x v="1"/>
    <s v="ASC MA-IVAH BENOIT"/>
    <m/>
    <n v="629"/>
    <m/>
    <x v="24"/>
  </r>
  <r>
    <d v="2022-12-15T00:00:00"/>
    <m/>
    <x v="4"/>
    <x v="18"/>
    <x v="1"/>
    <s v="Retour Provision MA-IVAH BENOIT"/>
    <n v="96.6"/>
    <m/>
    <m/>
    <x v="0"/>
  </r>
  <r>
    <d v="2022-12-15T00:00:00"/>
    <m/>
    <x v="1"/>
    <x v="7"/>
    <x v="0"/>
    <s v="Retour Provision MA-IVAH BENOIT"/>
    <m/>
    <n v="96.6"/>
    <m/>
    <x v="0"/>
  </r>
  <r>
    <d v="2022-12-15T00:00:00"/>
    <m/>
    <x v="2"/>
    <x v="58"/>
    <x v="1"/>
    <s v="ASC MA-IVAH BENOIT"/>
    <n v="96.6"/>
    <m/>
    <m/>
    <x v="24"/>
  </r>
  <r>
    <d v="2022-12-15T00:00:00"/>
    <m/>
    <x v="0"/>
    <x v="2"/>
    <x v="0"/>
    <s v="ASC MA-IVAH BENOIT"/>
    <m/>
    <n v="96.6"/>
    <m/>
    <x v="0"/>
  </r>
  <r>
    <d v="2022-12-15T00:00:00"/>
    <m/>
    <x v="3"/>
    <x v="5"/>
    <x v="0"/>
    <s v="ASC MA-IVAH BENOIT"/>
    <n v="96.6"/>
    <m/>
    <m/>
    <x v="0"/>
  </r>
  <r>
    <d v="2022-12-15T00:00:00"/>
    <m/>
    <x v="2"/>
    <x v="58"/>
    <x v="1"/>
    <s v="ASC MA-IVAH BENOIT"/>
    <m/>
    <n v="96.6"/>
    <m/>
    <x v="24"/>
  </r>
  <r>
    <d v="2022-12-15T00:00:00"/>
    <m/>
    <x v="4"/>
    <x v="59"/>
    <x v="2"/>
    <s v="Provision Budget ASC 2022"/>
    <m/>
    <n v="250"/>
    <m/>
    <x v="0"/>
  </r>
  <r>
    <d v="2022-12-15T00:00:00"/>
    <m/>
    <x v="4"/>
    <x v="25"/>
    <x v="1"/>
    <s v="Retour Provision Xavier CORBIN"/>
    <n v="1500"/>
    <m/>
    <m/>
    <x v="0"/>
  </r>
  <r>
    <d v="2022-12-15T00:00:00"/>
    <m/>
    <x v="1"/>
    <x v="7"/>
    <x v="0"/>
    <s v="Retour Provision Xavier CORBIN"/>
    <m/>
    <n v="1500"/>
    <m/>
    <x v="0"/>
  </r>
  <r>
    <d v="2022-12-15T00:00:00"/>
    <m/>
    <x v="2"/>
    <x v="60"/>
    <x v="1"/>
    <s v="ASC Xavier CORBIN"/>
    <n v="1500"/>
    <m/>
    <m/>
    <x v="25"/>
  </r>
  <r>
    <d v="2022-12-15T00:00:00"/>
    <m/>
    <x v="0"/>
    <x v="2"/>
    <x v="0"/>
    <s v="ASC Xavier CORBIN"/>
    <m/>
    <n v="1500"/>
    <m/>
    <x v="0"/>
  </r>
  <r>
    <d v="2022-12-15T00:00:00"/>
    <m/>
    <x v="3"/>
    <x v="5"/>
    <x v="0"/>
    <s v="ASC Xavier CORBIN"/>
    <n v="1500"/>
    <m/>
    <m/>
    <x v="0"/>
  </r>
  <r>
    <d v="2022-12-15T00:00:00"/>
    <m/>
    <x v="2"/>
    <x v="60"/>
    <x v="1"/>
    <s v="ASC Xavier CORBIN"/>
    <m/>
    <n v="1500"/>
    <m/>
    <x v="25"/>
  </r>
  <r>
    <d v="2022-12-15T00:00:00"/>
    <m/>
    <x v="4"/>
    <x v="61"/>
    <x v="2"/>
    <s v="Provision Budget ASC 2022"/>
    <m/>
    <n v="250"/>
    <m/>
    <x v="0"/>
  </r>
  <r>
    <d v="2022-12-15T00:00:00"/>
    <m/>
    <x v="4"/>
    <x v="61"/>
    <x v="8"/>
    <s v="Retour Provision Julien LALAIT"/>
    <n v="169.98"/>
    <m/>
    <m/>
    <x v="0"/>
  </r>
  <r>
    <d v="2022-12-15T00:00:00"/>
    <m/>
    <x v="1"/>
    <x v="7"/>
    <x v="0"/>
    <s v="Retour Provision Julien LALAIT"/>
    <m/>
    <n v="169.98"/>
    <m/>
    <x v="0"/>
  </r>
  <r>
    <d v="2022-12-15T00:00:00"/>
    <m/>
    <x v="2"/>
    <x v="62"/>
    <x v="8"/>
    <s v="ASC Julien LALAIT"/>
    <n v="169.98"/>
    <m/>
    <m/>
    <x v="26"/>
  </r>
  <r>
    <d v="2022-12-15T00:00:00"/>
    <m/>
    <x v="0"/>
    <x v="2"/>
    <x v="0"/>
    <s v="ASC Julien LALAIT"/>
    <m/>
    <n v="169.98"/>
    <m/>
    <x v="0"/>
  </r>
  <r>
    <d v="2022-12-15T00:00:00"/>
    <m/>
    <x v="3"/>
    <x v="5"/>
    <x v="0"/>
    <s v="ASC Julien LALAIT"/>
    <n v="169.98"/>
    <m/>
    <m/>
    <x v="0"/>
  </r>
  <r>
    <d v="2022-12-15T00:00:00"/>
    <m/>
    <x v="2"/>
    <x v="62"/>
    <x v="8"/>
    <s v="ASC Julien LALAIT"/>
    <m/>
    <n v="169.98"/>
    <m/>
    <x v="26"/>
  </r>
  <r>
    <d v="2022-12-15T00:00:00"/>
    <m/>
    <x v="4"/>
    <x v="61"/>
    <x v="9"/>
    <s v="Retour Provision Julien LALAIT"/>
    <n v="54.08"/>
    <m/>
    <m/>
    <x v="0"/>
  </r>
  <r>
    <d v="2022-12-15T00:00:00"/>
    <m/>
    <x v="1"/>
    <x v="7"/>
    <x v="0"/>
    <s v="Retour Provision Julien LALAIT"/>
    <m/>
    <n v="54.08"/>
    <m/>
    <x v="0"/>
  </r>
  <r>
    <d v="2022-12-15T00:00:00"/>
    <m/>
    <x v="2"/>
    <x v="62"/>
    <x v="9"/>
    <s v="ASC Julien LALAIT"/>
    <n v="54.08"/>
    <m/>
    <m/>
    <x v="26"/>
  </r>
  <r>
    <d v="2022-12-15T00:00:00"/>
    <m/>
    <x v="0"/>
    <x v="2"/>
    <x v="0"/>
    <s v="ASC Julien LALAIT"/>
    <m/>
    <n v="54.08"/>
    <m/>
    <x v="0"/>
  </r>
  <r>
    <d v="2022-12-15T00:00:00"/>
    <m/>
    <x v="3"/>
    <x v="5"/>
    <x v="0"/>
    <s v="ASC Julien LALAIT"/>
    <n v="54.08"/>
    <m/>
    <m/>
    <x v="0"/>
  </r>
  <r>
    <d v="2022-12-15T00:00:00"/>
    <m/>
    <x v="2"/>
    <x v="62"/>
    <x v="9"/>
    <s v="ASC Julien LALAIT"/>
    <m/>
    <n v="54.08"/>
    <m/>
    <x v="26"/>
  </r>
  <r>
    <d v="2022-12-15T00:00:00"/>
    <m/>
    <x v="4"/>
    <x v="61"/>
    <x v="10"/>
    <s v="Retour Provision Julien LALAIT"/>
    <n v="25.94"/>
    <m/>
    <m/>
    <x v="0"/>
  </r>
  <r>
    <d v="2022-12-15T00:00:00"/>
    <m/>
    <x v="1"/>
    <x v="7"/>
    <x v="0"/>
    <s v="Retour Provision Julien LALAIT"/>
    <m/>
    <n v="25.94"/>
    <m/>
    <x v="0"/>
  </r>
  <r>
    <d v="2022-12-15T00:00:00"/>
    <m/>
    <x v="2"/>
    <x v="62"/>
    <x v="10"/>
    <s v="ASC Julien LALAIT"/>
    <n v="25.94"/>
    <m/>
    <m/>
    <x v="26"/>
  </r>
  <r>
    <d v="2022-12-15T00:00:00"/>
    <m/>
    <x v="0"/>
    <x v="2"/>
    <x v="0"/>
    <s v="ASC Julien LALAIT"/>
    <m/>
    <n v="25.94"/>
    <m/>
    <x v="0"/>
  </r>
  <r>
    <d v="2022-12-15T00:00:00"/>
    <m/>
    <x v="3"/>
    <x v="5"/>
    <x v="0"/>
    <s v="ASC Julien LALAIT"/>
    <n v="25.94"/>
    <m/>
    <m/>
    <x v="0"/>
  </r>
  <r>
    <d v="2022-12-15T00:00:00"/>
    <m/>
    <x v="2"/>
    <x v="62"/>
    <x v="10"/>
    <s v="ASC Julien LALAIT"/>
    <m/>
    <n v="25.94"/>
    <m/>
    <x v="26"/>
  </r>
  <r>
    <d v="2022-12-15T00:00:00"/>
    <m/>
    <x v="4"/>
    <x v="59"/>
    <x v="1"/>
    <s v="Retour Provision Guillaume SOULAS"/>
    <n v="250"/>
    <m/>
    <m/>
    <x v="0"/>
  </r>
  <r>
    <d v="2022-12-15T00:00:00"/>
    <m/>
    <x v="1"/>
    <x v="7"/>
    <x v="0"/>
    <s v="Retour Provision Guillaume SOULAS"/>
    <m/>
    <n v="250"/>
    <m/>
    <x v="0"/>
  </r>
  <r>
    <d v="2022-12-15T00:00:00"/>
    <m/>
    <x v="2"/>
    <x v="63"/>
    <x v="1"/>
    <s v="ASC Guillaume SOULAS"/>
    <n v="250"/>
    <m/>
    <m/>
    <x v="27"/>
  </r>
  <r>
    <d v="2022-12-15T00:00:00"/>
    <m/>
    <x v="0"/>
    <x v="2"/>
    <x v="0"/>
    <s v="ASC Guillaume SOULAS"/>
    <m/>
    <n v="250"/>
    <m/>
    <x v="0"/>
  </r>
  <r>
    <d v="2022-12-15T00:00:00"/>
    <m/>
    <x v="3"/>
    <x v="5"/>
    <x v="0"/>
    <s v="ASC Guillaume SOULAS"/>
    <n v="250"/>
    <m/>
    <m/>
    <x v="0"/>
  </r>
  <r>
    <d v="2022-12-15T00:00:00"/>
    <m/>
    <x v="2"/>
    <x v="63"/>
    <x v="1"/>
    <s v="ASC Guillaume SOULAS"/>
    <m/>
    <n v="250"/>
    <m/>
    <x v="27"/>
  </r>
  <r>
    <d v="2022-12-16T00:00:00"/>
    <m/>
    <x v="4"/>
    <x v="18"/>
    <x v="1"/>
    <s v="Retour Provision MA-IVAH BENOIT"/>
    <n v="266.39999999999998"/>
    <m/>
    <m/>
    <x v="0"/>
  </r>
  <r>
    <d v="2022-12-16T00:00:00"/>
    <m/>
    <x v="1"/>
    <x v="7"/>
    <x v="0"/>
    <s v="Retour Provision MA-IVAH BENOIT"/>
    <m/>
    <n v="266.39999999999998"/>
    <m/>
    <x v="0"/>
  </r>
  <r>
    <d v="2022-12-16T00:00:00"/>
    <m/>
    <x v="2"/>
    <x v="58"/>
    <x v="1"/>
    <s v="ASC MA-IVAH BENOIT"/>
    <n v="266.39999999999998"/>
    <m/>
    <m/>
    <x v="24"/>
  </r>
  <r>
    <d v="2022-12-16T00:00:00"/>
    <m/>
    <x v="0"/>
    <x v="2"/>
    <x v="0"/>
    <s v="ASC MA-IVAH BENOIT"/>
    <m/>
    <n v="266.39999999999998"/>
    <m/>
    <x v="0"/>
  </r>
  <r>
    <d v="2022-12-16T00:00:00"/>
    <m/>
    <x v="3"/>
    <x v="5"/>
    <x v="0"/>
    <s v="ASC MA-IVAH BENOIT"/>
    <n v="266.39999999999998"/>
    <m/>
    <m/>
    <x v="0"/>
  </r>
  <r>
    <d v="2022-12-16T00:00:00"/>
    <m/>
    <x v="2"/>
    <x v="58"/>
    <x v="1"/>
    <s v="ASC MA-IVAH BENOIT"/>
    <m/>
    <n v="266.39999999999998"/>
    <m/>
    <x v="24"/>
  </r>
  <r>
    <d v="2022-12-19T00:00:00"/>
    <m/>
    <x v="4"/>
    <x v="32"/>
    <x v="1"/>
    <s v="Retour Provision Edwin Sandot"/>
    <n v="255.65"/>
    <m/>
    <m/>
    <x v="0"/>
  </r>
  <r>
    <d v="2022-12-19T00:00:00"/>
    <m/>
    <x v="1"/>
    <x v="7"/>
    <x v="0"/>
    <s v="Retour Provision Edwin Sandot"/>
    <m/>
    <n v="255.65"/>
    <m/>
    <x v="0"/>
  </r>
  <r>
    <d v="2022-12-19T00:00:00"/>
    <m/>
    <x v="2"/>
    <x v="54"/>
    <x v="1"/>
    <s v="ASC Edwin Sandot"/>
    <n v="255.65"/>
    <m/>
    <m/>
    <x v="20"/>
  </r>
  <r>
    <d v="2022-12-19T00:00:00"/>
    <m/>
    <x v="0"/>
    <x v="2"/>
    <x v="0"/>
    <s v="ASC Edwin Sandot"/>
    <m/>
    <n v="255.65"/>
    <m/>
    <x v="0"/>
  </r>
  <r>
    <d v="2022-12-19T00:00:00"/>
    <m/>
    <x v="3"/>
    <x v="5"/>
    <x v="0"/>
    <s v="ASC Edwin Sandot"/>
    <n v="255.65"/>
    <m/>
    <m/>
    <x v="0"/>
  </r>
  <r>
    <d v="2022-12-19T00:00:00"/>
    <m/>
    <x v="2"/>
    <x v="54"/>
    <x v="1"/>
    <s v="ASC Edwin Sandot"/>
    <m/>
    <n v="255.65"/>
    <m/>
    <x v="20"/>
  </r>
  <r>
    <d v="2022-12-27T00:00:00"/>
    <m/>
    <x v="4"/>
    <x v="64"/>
    <x v="10"/>
    <s v="Retour Provision Grenelle Triveillot"/>
    <n v="125"/>
    <m/>
    <m/>
    <x v="0"/>
  </r>
  <r>
    <d v="2022-12-27T00:00:00"/>
    <m/>
    <x v="1"/>
    <x v="7"/>
    <x v="0"/>
    <s v="Retour Provision Grenelle Triveillot"/>
    <m/>
    <n v="125"/>
    <m/>
    <x v="0"/>
  </r>
  <r>
    <d v="2022-12-27T00:00:00"/>
    <m/>
    <x v="2"/>
    <x v="65"/>
    <x v="10"/>
    <s v="ASC Grenelle Triveillot"/>
    <n v="125"/>
    <m/>
    <m/>
    <x v="28"/>
  </r>
  <r>
    <d v="2022-12-27T00:00:00"/>
    <m/>
    <x v="0"/>
    <x v="2"/>
    <x v="0"/>
    <s v="ASC Grenelle Triveillot"/>
    <m/>
    <n v="125"/>
    <m/>
    <x v="0"/>
  </r>
  <r>
    <d v="2022-12-27T00:00:00"/>
    <m/>
    <x v="3"/>
    <x v="5"/>
    <x v="0"/>
    <s v="ASC Grenelle Triveillot"/>
    <n v="125"/>
    <m/>
    <m/>
    <x v="0"/>
  </r>
  <r>
    <d v="2022-12-27T00:00:00"/>
    <m/>
    <x v="2"/>
    <x v="65"/>
    <x v="10"/>
    <s v="ASC Grenelle Triveillot"/>
    <m/>
    <n v="125"/>
    <m/>
    <x v="28"/>
  </r>
  <r>
    <d v="2022-12-27T00:00:00"/>
    <m/>
    <x v="4"/>
    <x v="19"/>
    <x v="10"/>
    <s v="Retour Provision Lydia Thalmensi"/>
    <n v="130"/>
    <m/>
    <m/>
    <x v="0"/>
  </r>
  <r>
    <d v="2022-12-27T00:00:00"/>
    <m/>
    <x v="1"/>
    <x v="7"/>
    <x v="0"/>
    <s v="Retour Provision Lydia Thalmensi"/>
    <m/>
    <n v="130"/>
    <m/>
    <x v="0"/>
  </r>
  <r>
    <d v="2022-12-27T00:00:00"/>
    <m/>
    <x v="2"/>
    <x v="49"/>
    <x v="10"/>
    <s v="ASC Lydia Thalmensi"/>
    <n v="130"/>
    <m/>
    <m/>
    <x v="15"/>
  </r>
  <r>
    <d v="2022-12-27T00:00:00"/>
    <m/>
    <x v="0"/>
    <x v="2"/>
    <x v="0"/>
    <s v="ASC Lydia Thalmensi"/>
    <m/>
    <n v="130"/>
    <m/>
    <x v="0"/>
  </r>
  <r>
    <d v="2022-12-27T00:00:00"/>
    <m/>
    <x v="3"/>
    <x v="5"/>
    <x v="0"/>
    <s v="ASC Lydia Thalmensi"/>
    <n v="130"/>
    <m/>
    <m/>
    <x v="0"/>
  </r>
  <r>
    <d v="2022-12-27T00:00:00"/>
    <m/>
    <x v="2"/>
    <x v="49"/>
    <x v="10"/>
    <s v="ASC Lydia Thalmensi"/>
    <m/>
    <n v="130"/>
    <m/>
    <x v="15"/>
  </r>
  <r>
    <d v="2022-12-27T00:00:00"/>
    <m/>
    <x v="4"/>
    <x v="19"/>
    <x v="3"/>
    <s v="Retour Provision Lydia Thalmensi"/>
    <n v="100"/>
    <m/>
    <m/>
    <x v="0"/>
  </r>
  <r>
    <d v="2022-12-27T00:00:00"/>
    <m/>
    <x v="1"/>
    <x v="7"/>
    <x v="0"/>
    <s v="Retour Provision Lydia Thalmensi"/>
    <m/>
    <n v="100"/>
    <m/>
    <x v="0"/>
  </r>
  <r>
    <d v="2022-12-27T00:00:00"/>
    <m/>
    <x v="2"/>
    <x v="49"/>
    <x v="3"/>
    <s v="ASC Lydia Thalmensi"/>
    <n v="100"/>
    <m/>
    <m/>
    <x v="15"/>
  </r>
  <r>
    <d v="2022-12-27T00:00:00"/>
    <m/>
    <x v="0"/>
    <x v="2"/>
    <x v="0"/>
    <s v="ASC Lydia Thalmensi"/>
    <m/>
    <n v="100"/>
    <m/>
    <x v="0"/>
  </r>
  <r>
    <d v="2022-12-27T00:00:00"/>
    <m/>
    <x v="3"/>
    <x v="5"/>
    <x v="0"/>
    <s v="ASC Lydia Thalmensi"/>
    <n v="100"/>
    <m/>
    <m/>
    <x v="0"/>
  </r>
  <r>
    <d v="2022-12-27T00:00:00"/>
    <m/>
    <x v="2"/>
    <x v="49"/>
    <x v="3"/>
    <s v="ASC Lydia Thalmensi"/>
    <m/>
    <n v="100"/>
    <m/>
    <x v="15"/>
  </r>
  <r>
    <d v="2022-12-19T00:00:00"/>
    <m/>
    <x v="2"/>
    <x v="66"/>
    <x v="0"/>
    <s v="Achat 27 Serviettes + 2 capes de bain enfant CARREFOUR"/>
    <m/>
    <n v="293.52999999999997"/>
    <m/>
    <x v="0"/>
  </r>
  <r>
    <d v="2022-12-19T00:00:00"/>
    <m/>
    <x v="3"/>
    <x v="67"/>
    <x v="0"/>
    <s v="Achat 27 Serviettes + 2 capes de bain enfant CARREFOUR"/>
    <n v="293.52999999999997"/>
    <m/>
    <m/>
    <x v="0"/>
  </r>
  <r>
    <d v="2022-12-19T00:00:00"/>
    <m/>
    <x v="5"/>
    <x v="68"/>
    <x v="0"/>
    <s v="Stocks des 27 serviettes + 2 Capes"/>
    <n v="293.52999999999997"/>
    <m/>
    <m/>
    <x v="0"/>
  </r>
  <r>
    <d v="2022-12-19T00:00:00"/>
    <m/>
    <x v="3"/>
    <x v="69"/>
    <x v="0"/>
    <s v="Variation des stocks Serviettes"/>
    <m/>
    <n v="293.52999999999997"/>
    <m/>
    <x v="0"/>
  </r>
  <r>
    <d v="2022-12-19T00:00:00"/>
    <m/>
    <x v="5"/>
    <x v="68"/>
    <x v="0"/>
    <s v="Stocks des 27 serviettes + 2 Capes"/>
    <m/>
    <n v="270"/>
    <m/>
    <x v="0"/>
  </r>
  <r>
    <d v="2022-12-19T00:00:00"/>
    <m/>
    <x v="5"/>
    <x v="70"/>
    <x v="0"/>
    <s v="Variation des stocks Serviettes finis"/>
    <n v="270"/>
    <m/>
    <m/>
    <x v="0"/>
  </r>
  <r>
    <d v="2022-12-19T00:00:00"/>
    <m/>
    <x v="3"/>
    <x v="69"/>
    <x v="0"/>
    <s v="Variation des stocks Serviettes brut"/>
    <n v="270"/>
    <m/>
    <m/>
    <x v="0"/>
  </r>
  <r>
    <d v="2022-12-19T00:00:00"/>
    <m/>
    <x v="3"/>
    <x v="71"/>
    <x v="0"/>
    <s v="Variation des stocks Serviettes finis"/>
    <m/>
    <n v="270"/>
    <m/>
    <x v="0"/>
  </r>
  <r>
    <d v="2022-12-19T00:00:00"/>
    <m/>
    <x v="2"/>
    <x v="72"/>
    <x v="0"/>
    <s v="Marie Kate Kreation / 27 SERVIETTES BRODEES"/>
    <m/>
    <n v="810"/>
    <m/>
    <x v="0"/>
  </r>
  <r>
    <d v="2022-12-19T00:00:00"/>
    <m/>
    <x v="3"/>
    <x v="73"/>
    <x v="0"/>
    <s v="Marie Kate Kreation / 27 SERVIETTES BRODEES"/>
    <n v="810"/>
    <m/>
    <m/>
    <x v="0"/>
  </r>
  <r>
    <d v="2022-12-19T00:00:00"/>
    <m/>
    <x v="5"/>
    <x v="70"/>
    <x v="0"/>
    <s v="Stock de serviettes finis"/>
    <n v="810"/>
    <m/>
    <m/>
    <x v="0"/>
  </r>
  <r>
    <d v="2022-12-19T00:00:00"/>
    <m/>
    <x v="3"/>
    <x v="71"/>
    <x v="0"/>
    <s v="Variation des stocks Serviettes finis"/>
    <m/>
    <n v="810"/>
    <m/>
    <x v="0"/>
  </r>
  <r>
    <d v="2022-05-20T00:00:00"/>
    <m/>
    <x v="4"/>
    <x v="64"/>
    <x v="2"/>
    <s v="Provision Budget ASC 2022"/>
    <m/>
    <n v="125"/>
    <m/>
    <x v="0"/>
  </r>
  <r>
    <d v="2022-12-27T00:00:00"/>
    <m/>
    <x v="2"/>
    <x v="74"/>
    <x v="0"/>
    <s v="Billet avion déplacement Martinique"/>
    <m/>
    <n v="378.81"/>
    <m/>
    <x v="0"/>
  </r>
  <r>
    <d v="2022-12-27T00:00:00"/>
    <m/>
    <x v="3"/>
    <x v="75"/>
    <x v="0"/>
    <s v="Billet avion déplacement Martinique"/>
    <n v="378.81"/>
    <m/>
    <m/>
    <x v="0"/>
  </r>
  <r>
    <d v="2022-12-27T00:00:00"/>
    <m/>
    <x v="2"/>
    <x v="38"/>
    <x v="5"/>
    <s v="Remboursement YL Billet Avion"/>
    <n v="378.81"/>
    <m/>
    <m/>
    <x v="6"/>
  </r>
  <r>
    <d v="2022-12-27T00:00:00"/>
    <m/>
    <x v="0"/>
    <x v="0"/>
    <x v="0"/>
    <s v="Remboursement YL Billet Avion"/>
    <m/>
    <n v="378.81"/>
    <m/>
    <x v="0"/>
  </r>
  <r>
    <d v="2022-12-27T00:00:00"/>
    <m/>
    <x v="2"/>
    <x v="38"/>
    <x v="0"/>
    <s v="Achat Billet Avion"/>
    <m/>
    <n v="378.81"/>
    <m/>
    <x v="6"/>
  </r>
  <r>
    <d v="2022-12-27T00:00:00"/>
    <m/>
    <x v="2"/>
    <x v="74"/>
    <x v="0"/>
    <s v="Achat Billet Avion"/>
    <n v="378.81"/>
    <m/>
    <m/>
    <x v="0"/>
  </r>
  <r>
    <d v="2022-12-27T00:00:00"/>
    <m/>
    <x v="2"/>
    <x v="76"/>
    <x v="0"/>
    <s v="Assurance Avion Voyage decembre"/>
    <m/>
    <n v="37"/>
    <m/>
    <x v="0"/>
  </r>
  <r>
    <d v="2022-12-27T00:00:00"/>
    <m/>
    <x v="3"/>
    <x v="77"/>
    <x v="0"/>
    <s v="Assurance Avion Voyage decembre"/>
    <n v="37"/>
    <m/>
    <m/>
    <x v="0"/>
  </r>
  <r>
    <d v="2022-12-27T00:00:00"/>
    <m/>
    <x v="2"/>
    <x v="38"/>
    <x v="5"/>
    <s v="Remboursement YL Assurance Billet"/>
    <n v="37"/>
    <m/>
    <m/>
    <x v="6"/>
  </r>
  <r>
    <d v="2022-12-27T00:00:00"/>
    <m/>
    <x v="0"/>
    <x v="0"/>
    <x v="0"/>
    <s v="Remboursement YL Assurance Billet"/>
    <m/>
    <n v="37"/>
    <m/>
    <x v="0"/>
  </r>
  <r>
    <d v="2022-12-27T00:00:00"/>
    <m/>
    <x v="2"/>
    <x v="38"/>
    <x v="0"/>
    <s v="Achat Assurance Billet"/>
    <m/>
    <n v="37"/>
    <m/>
    <x v="6"/>
  </r>
  <r>
    <d v="2022-12-27T00:00:00"/>
    <m/>
    <x v="2"/>
    <x v="76"/>
    <x v="0"/>
    <s v="Achat Assurance Billet"/>
    <n v="37"/>
    <m/>
    <m/>
    <x v="0"/>
  </r>
  <r>
    <d v="2022-12-27T00:00:00"/>
    <m/>
    <x v="2"/>
    <x v="78"/>
    <x v="0"/>
    <s v="Location véhicule AutoJumbo Car"/>
    <m/>
    <n v="79.13"/>
    <m/>
    <x v="0"/>
  </r>
  <r>
    <d v="2022-12-27T00:00:00"/>
    <m/>
    <x v="3"/>
    <x v="75"/>
    <x v="0"/>
    <s v="Location véhicule AutoJumbo Car"/>
    <n v="79.13"/>
    <m/>
    <m/>
    <x v="0"/>
  </r>
  <r>
    <d v="2022-12-27T00:00:00"/>
    <m/>
    <x v="2"/>
    <x v="38"/>
    <x v="5"/>
    <s v="Remboursement YL AutoJumbo Car"/>
    <n v="79.13"/>
    <m/>
    <m/>
    <x v="6"/>
  </r>
  <r>
    <d v="2022-12-27T00:00:00"/>
    <m/>
    <x v="0"/>
    <x v="0"/>
    <x v="0"/>
    <s v="Remboursement YL AutoJumbo Car"/>
    <m/>
    <n v="79.13"/>
    <m/>
    <x v="0"/>
  </r>
  <r>
    <d v="2022-12-27T00:00:00"/>
    <m/>
    <x v="2"/>
    <x v="38"/>
    <x v="0"/>
    <s v="Location véhicule AutoJumbo Car"/>
    <m/>
    <n v="79.13"/>
    <m/>
    <x v="6"/>
  </r>
  <r>
    <d v="2022-12-27T00:00:00"/>
    <m/>
    <x v="2"/>
    <x v="78"/>
    <x v="0"/>
    <s v="Location véhicule AutoJumbo Car"/>
    <n v="79.13"/>
    <m/>
    <m/>
    <x v="0"/>
  </r>
  <r>
    <d v="2022-12-27T00:00:00"/>
    <m/>
    <x v="2"/>
    <x v="79"/>
    <x v="0"/>
    <s v="Chronopost Serviette Guyane"/>
    <m/>
    <n v="34.46"/>
    <m/>
    <x v="0"/>
  </r>
  <r>
    <d v="2022-12-27T00:00:00"/>
    <m/>
    <x v="3"/>
    <x v="80"/>
    <x v="0"/>
    <s v="Chronopost Serviette Guyane"/>
    <n v="34.46"/>
    <m/>
    <m/>
    <x v="0"/>
  </r>
  <r>
    <d v="2022-12-27T00:00:00"/>
    <m/>
    <x v="2"/>
    <x v="38"/>
    <x v="5"/>
    <s v="Remboursement YL AutoJumbo Car"/>
    <n v="34.46"/>
    <m/>
    <m/>
    <x v="6"/>
  </r>
  <r>
    <d v="2022-12-27T00:00:00"/>
    <m/>
    <x v="0"/>
    <x v="0"/>
    <x v="0"/>
    <s v="Remboursement YL AutoJumbo Car"/>
    <m/>
    <n v="34.46"/>
    <m/>
    <x v="0"/>
  </r>
  <r>
    <d v="2022-12-27T00:00:00"/>
    <m/>
    <x v="2"/>
    <x v="38"/>
    <x v="0"/>
    <s v="Location véhicule AutoJumbo Car"/>
    <m/>
    <n v="34.46"/>
    <m/>
    <x v="6"/>
  </r>
  <r>
    <d v="2022-12-27T00:00:00"/>
    <m/>
    <x v="2"/>
    <x v="79"/>
    <x v="0"/>
    <s v="Location véhicule AutoJumbo Car"/>
    <n v="34.46"/>
    <m/>
    <m/>
    <x v="0"/>
  </r>
  <r>
    <d v="2022-12-19T00:00:00"/>
    <m/>
    <x v="2"/>
    <x v="38"/>
    <x v="4"/>
    <s v="ASC Yohan LASSALLE"/>
    <n v="40"/>
    <m/>
    <m/>
    <x v="6"/>
  </r>
  <r>
    <d v="2022-12-19T00:00:00"/>
    <m/>
    <x v="5"/>
    <x v="70"/>
    <x v="0"/>
    <s v="Stock de serviettes finis"/>
    <m/>
    <n v="40"/>
    <m/>
    <x v="0"/>
  </r>
  <r>
    <d v="2022-12-19T00:00:00"/>
    <m/>
    <x v="2"/>
    <x v="38"/>
    <x v="4"/>
    <s v="ASC Yohan LASSALLE"/>
    <m/>
    <n v="40"/>
    <m/>
    <x v="6"/>
  </r>
  <r>
    <d v="2022-12-19T00:00:00"/>
    <m/>
    <x v="3"/>
    <x v="5"/>
    <x v="0"/>
    <s v="ASC Yohan LASSALL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1"/>
    <x v="4"/>
    <s v="ASC Eric CHARTON"/>
    <n v="40"/>
    <m/>
    <m/>
    <x v="9"/>
  </r>
  <r>
    <d v="2022-12-19T00:00:00"/>
    <m/>
    <x v="5"/>
    <x v="70"/>
    <x v="0"/>
    <s v="Stock de serviettes finis"/>
    <m/>
    <n v="40"/>
    <m/>
    <x v="0"/>
  </r>
  <r>
    <d v="2022-12-19T00:00:00"/>
    <m/>
    <x v="2"/>
    <x v="41"/>
    <x v="4"/>
    <s v="ASC Eric CHARTON"/>
    <m/>
    <n v="40"/>
    <m/>
    <x v="9"/>
  </r>
  <r>
    <d v="2022-12-19T00:00:00"/>
    <m/>
    <x v="3"/>
    <x v="5"/>
    <x v="0"/>
    <s v="ASC Eric CHARTON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36"/>
    <x v="4"/>
    <s v="ASC Lydie RESON"/>
    <n v="40"/>
    <m/>
    <m/>
    <x v="4"/>
  </r>
  <r>
    <d v="2022-12-19T00:00:00"/>
    <m/>
    <x v="5"/>
    <x v="70"/>
    <x v="0"/>
    <s v="Stock de serviettes finis"/>
    <m/>
    <n v="40"/>
    <m/>
    <x v="0"/>
  </r>
  <r>
    <d v="2022-12-19T00:00:00"/>
    <m/>
    <x v="2"/>
    <x v="36"/>
    <x v="4"/>
    <s v="ASC Lydie RESON"/>
    <m/>
    <n v="40"/>
    <m/>
    <x v="4"/>
  </r>
  <r>
    <d v="2022-12-19T00:00:00"/>
    <m/>
    <x v="3"/>
    <x v="5"/>
    <x v="0"/>
    <s v="ASC Lydie RESON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35"/>
    <x v="4"/>
    <s v="ASC Muriel DE GENTIL"/>
    <n v="40"/>
    <m/>
    <m/>
    <x v="3"/>
  </r>
  <r>
    <d v="2022-12-19T00:00:00"/>
    <m/>
    <x v="5"/>
    <x v="70"/>
    <x v="0"/>
    <s v="Stock de serviettes finis"/>
    <m/>
    <n v="40"/>
    <m/>
    <x v="0"/>
  </r>
  <r>
    <d v="2022-12-19T00:00:00"/>
    <m/>
    <x v="2"/>
    <x v="35"/>
    <x v="4"/>
    <s v="ASC Muriel DE GENTIL"/>
    <m/>
    <n v="40"/>
    <m/>
    <x v="3"/>
  </r>
  <r>
    <d v="2022-12-19T00:00:00"/>
    <m/>
    <x v="3"/>
    <x v="5"/>
    <x v="0"/>
    <s v="ASC Muriel DE GENTIL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"/>
    <x v="4"/>
    <s v="ASC Amina ISCAYE"/>
    <n v="40"/>
    <m/>
    <m/>
    <x v="1"/>
  </r>
  <r>
    <d v="2022-12-19T00:00:00"/>
    <m/>
    <x v="5"/>
    <x v="70"/>
    <x v="0"/>
    <s v="Stock de serviettes finis"/>
    <m/>
    <n v="40"/>
    <m/>
    <x v="0"/>
  </r>
  <r>
    <d v="2022-12-19T00:00:00"/>
    <m/>
    <x v="2"/>
    <x v="4"/>
    <x v="4"/>
    <s v="ASC Amina ISCAYE"/>
    <m/>
    <n v="40"/>
    <m/>
    <x v="1"/>
  </r>
  <r>
    <d v="2022-12-19T00:00:00"/>
    <m/>
    <x v="3"/>
    <x v="5"/>
    <x v="0"/>
    <s v="ASC Amina ISCAY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81"/>
    <x v="4"/>
    <s v="ASC Oriane MAYOUTE"/>
    <n v="40"/>
    <m/>
    <m/>
    <x v="29"/>
  </r>
  <r>
    <d v="2022-12-19T00:00:00"/>
    <m/>
    <x v="5"/>
    <x v="70"/>
    <x v="0"/>
    <s v="Stock de serviettes finis"/>
    <m/>
    <n v="40"/>
    <m/>
    <x v="0"/>
  </r>
  <r>
    <d v="2022-12-19T00:00:00"/>
    <m/>
    <x v="2"/>
    <x v="81"/>
    <x v="4"/>
    <s v="ASC Oriane MAYOUTE"/>
    <m/>
    <n v="40"/>
    <m/>
    <x v="29"/>
  </r>
  <r>
    <d v="2022-12-19T00:00:00"/>
    <m/>
    <x v="3"/>
    <x v="5"/>
    <x v="0"/>
    <s v="ASC Oriane MAYOUT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7"/>
    <x v="4"/>
    <s v="ASC Geraldine"/>
    <n v="40"/>
    <m/>
    <m/>
    <x v="23"/>
  </r>
  <r>
    <d v="2022-12-19T00:00:00"/>
    <m/>
    <x v="5"/>
    <x v="70"/>
    <x v="0"/>
    <s v="Stock de serviettes finis"/>
    <m/>
    <n v="40"/>
    <m/>
    <x v="0"/>
  </r>
  <r>
    <d v="2022-12-19T00:00:00"/>
    <m/>
    <x v="2"/>
    <x v="57"/>
    <x v="4"/>
    <s v="ASC Geraldine"/>
    <m/>
    <n v="40"/>
    <m/>
    <x v="23"/>
  </r>
  <r>
    <d v="2022-12-19T00:00:00"/>
    <m/>
    <x v="3"/>
    <x v="5"/>
    <x v="0"/>
    <s v="ASC Geraldin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37"/>
    <x v="4"/>
    <s v="ASC Stephanie LUBIN"/>
    <n v="40"/>
    <m/>
    <m/>
    <x v="5"/>
  </r>
  <r>
    <d v="2022-12-19T00:00:00"/>
    <m/>
    <x v="5"/>
    <x v="70"/>
    <x v="0"/>
    <s v="Stock de serviettes finis"/>
    <m/>
    <n v="40"/>
    <m/>
    <x v="0"/>
  </r>
  <r>
    <d v="2022-12-19T00:00:00"/>
    <m/>
    <x v="2"/>
    <x v="37"/>
    <x v="4"/>
    <s v="ASC Stephanie LUBIN"/>
    <m/>
    <n v="40"/>
    <m/>
    <x v="5"/>
  </r>
  <r>
    <d v="2022-12-19T00:00:00"/>
    <m/>
    <x v="3"/>
    <x v="5"/>
    <x v="0"/>
    <s v="ASC Stephanie LUBIN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8"/>
    <x v="4"/>
    <s v="ASC Eddy LORBEL"/>
    <n v="40"/>
    <m/>
    <m/>
    <x v="14"/>
  </r>
  <r>
    <d v="2022-12-19T00:00:00"/>
    <m/>
    <x v="5"/>
    <x v="70"/>
    <x v="0"/>
    <s v="Stock de serviettes finis"/>
    <m/>
    <n v="40"/>
    <m/>
    <x v="0"/>
  </r>
  <r>
    <d v="2022-12-19T00:00:00"/>
    <m/>
    <x v="2"/>
    <x v="48"/>
    <x v="4"/>
    <s v="ASC Eddy LORBEL"/>
    <m/>
    <n v="40"/>
    <m/>
    <x v="14"/>
  </r>
  <r>
    <d v="2022-12-19T00:00:00"/>
    <m/>
    <x v="3"/>
    <x v="5"/>
    <x v="0"/>
    <s v="ASC Eddy LORBEL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0"/>
    <x v="4"/>
    <s v="ASC Olivia LAPORAL"/>
    <n v="40"/>
    <m/>
    <m/>
    <x v="8"/>
  </r>
  <r>
    <d v="2022-12-19T00:00:00"/>
    <m/>
    <x v="5"/>
    <x v="70"/>
    <x v="0"/>
    <s v="Stock de serviettes finis"/>
    <m/>
    <n v="40"/>
    <m/>
    <x v="0"/>
  </r>
  <r>
    <d v="2022-12-19T00:00:00"/>
    <m/>
    <x v="2"/>
    <x v="40"/>
    <x v="4"/>
    <s v="ASC Olivia LAPORAL"/>
    <m/>
    <n v="40"/>
    <m/>
    <x v="8"/>
  </r>
  <r>
    <d v="2022-12-19T00:00:00"/>
    <m/>
    <x v="3"/>
    <x v="5"/>
    <x v="0"/>
    <s v="ASC Olivia LAPORAL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8"/>
    <x v="4"/>
    <s v="ASC Ma IVA"/>
    <n v="40"/>
    <m/>
    <m/>
    <x v="24"/>
  </r>
  <r>
    <d v="2022-12-19T00:00:00"/>
    <m/>
    <x v="5"/>
    <x v="70"/>
    <x v="0"/>
    <s v="Stock de serviettes finis"/>
    <m/>
    <n v="40"/>
    <m/>
    <x v="0"/>
  </r>
  <r>
    <d v="2022-12-19T00:00:00"/>
    <m/>
    <x v="2"/>
    <x v="58"/>
    <x v="4"/>
    <s v="ASC Ma IVA"/>
    <m/>
    <n v="40"/>
    <m/>
    <x v="24"/>
  </r>
  <r>
    <d v="2022-12-19T00:00:00"/>
    <m/>
    <x v="3"/>
    <x v="5"/>
    <x v="0"/>
    <s v="ASC Ma IVA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9"/>
    <x v="4"/>
    <s v="ASC Lydia THALMENSI"/>
    <n v="40"/>
    <m/>
    <m/>
    <x v="15"/>
  </r>
  <r>
    <d v="2022-12-19T00:00:00"/>
    <m/>
    <x v="5"/>
    <x v="70"/>
    <x v="0"/>
    <s v="Stock de serviettes finis"/>
    <m/>
    <n v="40"/>
    <m/>
    <x v="0"/>
  </r>
  <r>
    <d v="2022-12-19T00:00:00"/>
    <m/>
    <x v="2"/>
    <x v="49"/>
    <x v="4"/>
    <s v="ASC Lydia THALMENSI"/>
    <m/>
    <n v="40"/>
    <m/>
    <x v="15"/>
  </r>
  <r>
    <d v="2022-12-19T00:00:00"/>
    <m/>
    <x v="3"/>
    <x v="5"/>
    <x v="0"/>
    <s v="ASC Lydia THALMENSI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3"/>
    <x v="4"/>
    <s v="ASC Christelle CHOUAN"/>
    <n v="40"/>
    <m/>
    <m/>
    <x v="11"/>
  </r>
  <r>
    <d v="2022-12-19T00:00:00"/>
    <m/>
    <x v="5"/>
    <x v="70"/>
    <x v="0"/>
    <s v="Stock de serviettes finis"/>
    <m/>
    <n v="40"/>
    <m/>
    <x v="0"/>
  </r>
  <r>
    <d v="2022-12-19T00:00:00"/>
    <m/>
    <x v="2"/>
    <x v="43"/>
    <x v="4"/>
    <s v="ASC Christelle CHOUAN"/>
    <m/>
    <n v="40"/>
    <m/>
    <x v="11"/>
  </r>
  <r>
    <d v="2022-12-19T00:00:00"/>
    <m/>
    <x v="3"/>
    <x v="5"/>
    <x v="0"/>
    <s v="ASC Christelle CHOUAN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34"/>
    <x v="4"/>
    <s v="ASC Mireille ROCHE"/>
    <n v="40"/>
    <m/>
    <m/>
    <x v="2"/>
  </r>
  <r>
    <d v="2022-12-19T00:00:00"/>
    <m/>
    <x v="5"/>
    <x v="70"/>
    <x v="0"/>
    <s v="Stock de serviettes finis"/>
    <m/>
    <n v="40"/>
    <m/>
    <x v="0"/>
  </r>
  <r>
    <d v="2022-12-19T00:00:00"/>
    <m/>
    <x v="2"/>
    <x v="34"/>
    <x v="4"/>
    <s v="ASC Mireille ROCHE"/>
    <m/>
    <n v="40"/>
    <m/>
    <x v="2"/>
  </r>
  <r>
    <d v="2022-12-19T00:00:00"/>
    <m/>
    <x v="3"/>
    <x v="5"/>
    <x v="0"/>
    <s v="ASC Mireille ROCH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1"/>
    <x v="4"/>
    <s v="ASC Guy RAMALINGON"/>
    <n v="40"/>
    <m/>
    <m/>
    <x v="17"/>
  </r>
  <r>
    <d v="2022-12-19T00:00:00"/>
    <m/>
    <x v="5"/>
    <x v="70"/>
    <x v="0"/>
    <s v="Stock de serviettes finis"/>
    <m/>
    <n v="40"/>
    <m/>
    <x v="0"/>
  </r>
  <r>
    <d v="2022-12-19T00:00:00"/>
    <m/>
    <x v="2"/>
    <x v="51"/>
    <x v="4"/>
    <s v="ASC Guy RAMALINGON"/>
    <m/>
    <n v="40"/>
    <m/>
    <x v="17"/>
  </r>
  <r>
    <d v="2022-12-19T00:00:00"/>
    <m/>
    <x v="3"/>
    <x v="5"/>
    <x v="0"/>
    <s v="ASC Guy RAMALINGON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2"/>
    <x v="4"/>
    <s v="ASC RAISSA LOGISTIQUE"/>
    <n v="40"/>
    <m/>
    <m/>
    <x v="18"/>
  </r>
  <r>
    <d v="2022-12-19T00:00:00"/>
    <m/>
    <x v="5"/>
    <x v="70"/>
    <x v="0"/>
    <s v="Stock de serviettes finis"/>
    <m/>
    <n v="40"/>
    <m/>
    <x v="0"/>
  </r>
  <r>
    <d v="2022-12-19T00:00:00"/>
    <m/>
    <x v="2"/>
    <x v="52"/>
    <x v="4"/>
    <s v="ASC RAISSA LOGISTIQUE"/>
    <m/>
    <n v="40"/>
    <m/>
    <x v="18"/>
  </r>
  <r>
    <d v="2022-12-19T00:00:00"/>
    <m/>
    <x v="3"/>
    <x v="5"/>
    <x v="0"/>
    <s v="ASC RAISSA LOGISTIQU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60"/>
    <x v="4"/>
    <s v="ASC Xavier CORBIN"/>
    <n v="40"/>
    <m/>
    <m/>
    <x v="25"/>
  </r>
  <r>
    <d v="2022-12-19T00:00:00"/>
    <m/>
    <x v="5"/>
    <x v="70"/>
    <x v="0"/>
    <s v="Stock de serviettes finis"/>
    <m/>
    <n v="40"/>
    <m/>
    <x v="0"/>
  </r>
  <r>
    <d v="2022-12-19T00:00:00"/>
    <m/>
    <x v="2"/>
    <x v="60"/>
    <x v="4"/>
    <s v="ASC Xavier CORBIN"/>
    <m/>
    <n v="40"/>
    <m/>
    <x v="25"/>
  </r>
  <r>
    <d v="2022-12-19T00:00:00"/>
    <m/>
    <x v="3"/>
    <x v="5"/>
    <x v="0"/>
    <s v="ASC Xavier CORBIN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2"/>
    <x v="4"/>
    <s v="ASC Mylene MARTIN"/>
    <n v="40"/>
    <m/>
    <m/>
    <x v="10"/>
  </r>
  <r>
    <d v="2022-12-19T00:00:00"/>
    <m/>
    <x v="5"/>
    <x v="70"/>
    <x v="0"/>
    <s v="Stock de serviettes finis"/>
    <m/>
    <n v="40"/>
    <m/>
    <x v="0"/>
  </r>
  <r>
    <d v="2022-12-19T00:00:00"/>
    <m/>
    <x v="2"/>
    <x v="42"/>
    <x v="4"/>
    <s v="ASC Mylene MARTIN"/>
    <m/>
    <n v="40"/>
    <m/>
    <x v="10"/>
  </r>
  <r>
    <d v="2022-12-19T00:00:00"/>
    <m/>
    <x v="3"/>
    <x v="5"/>
    <x v="0"/>
    <s v="ASC Mylene MARTIN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5"/>
    <x v="4"/>
    <s v="ASC Johanne LONGRAIS"/>
    <n v="40"/>
    <m/>
    <m/>
    <x v="21"/>
  </r>
  <r>
    <d v="2022-12-19T00:00:00"/>
    <m/>
    <x v="5"/>
    <x v="70"/>
    <x v="0"/>
    <s v="Stock de serviettes finis"/>
    <m/>
    <n v="40"/>
    <m/>
    <x v="0"/>
  </r>
  <r>
    <d v="2022-12-19T00:00:00"/>
    <m/>
    <x v="2"/>
    <x v="55"/>
    <x v="4"/>
    <s v="ASC Johanne LONGRAIS"/>
    <m/>
    <n v="40"/>
    <m/>
    <x v="21"/>
  </r>
  <r>
    <d v="2022-12-19T00:00:00"/>
    <m/>
    <x v="3"/>
    <x v="5"/>
    <x v="0"/>
    <s v="ASC Johanne LONGRAIS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47"/>
    <x v="4"/>
    <s v="ASC Max NOSIBOR"/>
    <n v="40"/>
    <m/>
    <m/>
    <x v="13"/>
  </r>
  <r>
    <d v="2022-12-19T00:00:00"/>
    <m/>
    <x v="5"/>
    <x v="70"/>
    <x v="0"/>
    <s v="Stock de serviettes finis"/>
    <m/>
    <n v="40"/>
    <m/>
    <x v="0"/>
  </r>
  <r>
    <d v="2022-12-19T00:00:00"/>
    <m/>
    <x v="2"/>
    <x v="47"/>
    <x v="4"/>
    <s v="ASC Max NOSIBOR"/>
    <m/>
    <n v="40"/>
    <m/>
    <x v="13"/>
  </r>
  <r>
    <d v="2022-12-19T00:00:00"/>
    <m/>
    <x v="3"/>
    <x v="5"/>
    <x v="0"/>
    <s v="ASC Max NOSIBOR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3"/>
    <x v="4"/>
    <s v="ASC Maxime"/>
    <n v="40"/>
    <m/>
    <m/>
    <x v="19"/>
  </r>
  <r>
    <d v="2022-12-19T00:00:00"/>
    <m/>
    <x v="5"/>
    <x v="70"/>
    <x v="0"/>
    <s v="Stock de serviettes finis"/>
    <m/>
    <n v="40"/>
    <m/>
    <x v="0"/>
  </r>
  <r>
    <d v="2022-12-19T00:00:00"/>
    <m/>
    <x v="2"/>
    <x v="53"/>
    <x v="4"/>
    <s v="ASC Maxime"/>
    <m/>
    <n v="40"/>
    <m/>
    <x v="19"/>
  </r>
  <r>
    <d v="2022-12-19T00:00:00"/>
    <m/>
    <x v="3"/>
    <x v="5"/>
    <x v="0"/>
    <s v="ASC Maxim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0"/>
    <x v="4"/>
    <s v="ASC ANAIS LERUS"/>
    <n v="40"/>
    <m/>
    <m/>
    <x v="16"/>
  </r>
  <r>
    <d v="2022-12-19T00:00:00"/>
    <m/>
    <x v="5"/>
    <x v="70"/>
    <x v="0"/>
    <s v="Stock de serviettes finis"/>
    <m/>
    <n v="40"/>
    <m/>
    <x v="0"/>
  </r>
  <r>
    <d v="2022-12-19T00:00:00"/>
    <m/>
    <x v="2"/>
    <x v="50"/>
    <x v="4"/>
    <s v="ASC ANAIS LERUS"/>
    <m/>
    <n v="40"/>
    <m/>
    <x v="16"/>
  </r>
  <r>
    <d v="2022-12-19T00:00:00"/>
    <m/>
    <x v="3"/>
    <x v="5"/>
    <x v="0"/>
    <s v="ASC ANAIS LERUS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6"/>
    <x v="4"/>
    <s v="ASC Carla MARMOLEJO"/>
    <n v="40"/>
    <m/>
    <m/>
    <x v="22"/>
  </r>
  <r>
    <d v="2022-12-19T00:00:00"/>
    <m/>
    <x v="5"/>
    <x v="70"/>
    <x v="0"/>
    <s v="Stock de serviettes finis"/>
    <m/>
    <n v="40"/>
    <m/>
    <x v="0"/>
  </r>
  <r>
    <d v="2022-12-19T00:00:00"/>
    <m/>
    <x v="2"/>
    <x v="56"/>
    <x v="4"/>
    <s v="ASC Carla MARMOLEJO"/>
    <m/>
    <n v="40"/>
    <m/>
    <x v="22"/>
  </r>
  <r>
    <d v="2022-12-19T00:00:00"/>
    <m/>
    <x v="3"/>
    <x v="5"/>
    <x v="0"/>
    <s v="ASC Carla MARMOLEJO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54"/>
    <x v="4"/>
    <s v="ASC EDWIN SANDOT"/>
    <n v="40"/>
    <m/>
    <m/>
    <x v="20"/>
  </r>
  <r>
    <d v="2022-12-19T00:00:00"/>
    <m/>
    <x v="5"/>
    <x v="70"/>
    <x v="0"/>
    <s v="Stock de serviettes finis"/>
    <m/>
    <n v="40"/>
    <m/>
    <x v="0"/>
  </r>
  <r>
    <d v="2022-12-19T00:00:00"/>
    <m/>
    <x v="2"/>
    <x v="54"/>
    <x v="4"/>
    <s v="ASC EDWIN SANDOT"/>
    <m/>
    <n v="40"/>
    <m/>
    <x v="20"/>
  </r>
  <r>
    <d v="2022-12-19T00:00:00"/>
    <m/>
    <x v="3"/>
    <x v="5"/>
    <x v="0"/>
    <s v="ASC EDWIN SANDOT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39"/>
    <x v="4"/>
    <s v="ASC Adelmas NESLIDE"/>
    <n v="40"/>
    <m/>
    <m/>
    <x v="7"/>
  </r>
  <r>
    <d v="2022-12-19T00:00:00"/>
    <m/>
    <x v="5"/>
    <x v="70"/>
    <x v="0"/>
    <s v="Stock de serviettes finis"/>
    <m/>
    <n v="40"/>
    <m/>
    <x v="0"/>
  </r>
  <r>
    <d v="2022-12-19T00:00:00"/>
    <m/>
    <x v="2"/>
    <x v="39"/>
    <x v="4"/>
    <s v="ASC Adelmas NESLIDE"/>
    <m/>
    <n v="40"/>
    <m/>
    <x v="7"/>
  </r>
  <r>
    <d v="2022-12-19T00:00:00"/>
    <m/>
    <x v="3"/>
    <x v="5"/>
    <x v="0"/>
    <s v="ASC Adelmas NESLIDE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63"/>
    <x v="4"/>
    <s v="ASC Guillaume SOULAS"/>
    <n v="40"/>
    <m/>
    <m/>
    <x v="27"/>
  </r>
  <r>
    <d v="2022-12-19T00:00:00"/>
    <m/>
    <x v="5"/>
    <x v="70"/>
    <x v="0"/>
    <s v="Stock de serviettes finis"/>
    <m/>
    <n v="40"/>
    <m/>
    <x v="0"/>
  </r>
  <r>
    <d v="2022-12-19T00:00:00"/>
    <m/>
    <x v="2"/>
    <x v="63"/>
    <x v="4"/>
    <s v="ASC Guillaume SOULAS"/>
    <m/>
    <n v="40"/>
    <m/>
    <x v="27"/>
  </r>
  <r>
    <d v="2022-12-19T00:00:00"/>
    <m/>
    <x v="3"/>
    <x v="5"/>
    <x v="0"/>
    <s v="ASC Guillaume SOULAS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62"/>
    <x v="4"/>
    <s v="ASC Julien LALAIT"/>
    <n v="40"/>
    <m/>
    <m/>
    <x v="26"/>
  </r>
  <r>
    <d v="2022-12-19T00:00:00"/>
    <m/>
    <x v="5"/>
    <x v="70"/>
    <x v="0"/>
    <s v="Stock de serviettes finis"/>
    <m/>
    <n v="40"/>
    <m/>
    <x v="0"/>
  </r>
  <r>
    <d v="2022-12-19T00:00:00"/>
    <m/>
    <x v="2"/>
    <x v="62"/>
    <x v="4"/>
    <s v="ASC Julien LALAIT"/>
    <m/>
    <n v="40"/>
    <m/>
    <x v="26"/>
  </r>
  <r>
    <d v="2022-12-19T00:00:00"/>
    <m/>
    <x v="3"/>
    <x v="5"/>
    <x v="0"/>
    <s v="ASC Julien LALAIT"/>
    <n v="40"/>
    <m/>
    <m/>
    <x v="0"/>
  </r>
  <r>
    <d v="2022-12-19T00:00:00"/>
    <m/>
    <x v="3"/>
    <x v="71"/>
    <x v="0"/>
    <s v="Variation des stocks Serviettes finis"/>
    <n v="40"/>
    <m/>
    <m/>
    <x v="0"/>
  </r>
  <r>
    <d v="2022-12-19T00:00:00"/>
    <m/>
    <x v="2"/>
    <x v="65"/>
    <x v="4"/>
    <s v="ASC Grenelle Triveillot"/>
    <n v="40"/>
    <m/>
    <m/>
    <x v="28"/>
  </r>
  <r>
    <d v="2022-12-19T00:00:00"/>
    <m/>
    <x v="5"/>
    <x v="70"/>
    <x v="0"/>
    <s v="Stock de serviettes finis"/>
    <m/>
    <n v="40"/>
    <m/>
    <x v="0"/>
  </r>
  <r>
    <d v="2022-12-19T00:00:00"/>
    <m/>
    <x v="2"/>
    <x v="65"/>
    <x v="4"/>
    <s v="ASC Grenelle Triveillot"/>
    <m/>
    <n v="40"/>
    <m/>
    <x v="28"/>
  </r>
  <r>
    <d v="2022-12-19T00:00:00"/>
    <m/>
    <x v="3"/>
    <x v="5"/>
    <x v="0"/>
    <s v="ASC Grenelle Triveillot"/>
    <n v="40"/>
    <m/>
    <m/>
    <x v="0"/>
  </r>
  <r>
    <d v="2022-12-19T00:00:00"/>
    <m/>
    <x v="3"/>
    <x v="71"/>
    <x v="0"/>
    <s v="Variation des stocks Serviettes finis"/>
    <n v="40"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0"/>
  </r>
  <r>
    <m/>
    <m/>
    <x v="6"/>
    <x v="82"/>
    <x v="0"/>
    <m/>
    <m/>
    <m/>
    <m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78938F-4C2D-4AEA-BABB-AC7AFF6835F6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3:C33" firstHeaderRow="1" firstDataRow="1" firstDataCol="1"/>
  <pivotFields count="11">
    <pivotField showAll="0"/>
    <pivotField showAll="0"/>
    <pivotField showAll="0" sortType="ascending">
      <items count="8">
        <item sd="0" x="4"/>
        <item sd="0" x="5"/>
        <item sd="0" x="2"/>
        <item x="0"/>
        <item sd="0" x="3"/>
        <item sd="0" x="1"/>
        <item sd="0" x="6"/>
        <item t="default"/>
      </items>
    </pivotField>
    <pivotField showAll="0" sortType="ascending"/>
    <pivotField axis="axisRow" showAll="0" sortType="ascending">
      <items count="12">
        <item x="2"/>
        <item x="7"/>
        <item x="8"/>
        <item x="10"/>
        <item x="4"/>
        <item x="9"/>
        <item x="6"/>
        <item x="5"/>
        <item sd="0" x="3"/>
        <item sd="0" x="1"/>
        <item sd="0" x="0"/>
        <item t="default"/>
      </items>
    </pivotField>
    <pivotField showAll="0"/>
    <pivotField dataField="1" showAll="0"/>
    <pivotField showAll="0"/>
    <pivotField showAll="0"/>
    <pivotField axis="axisRow" multipleItemSelectionAllowed="1" showAll="0">
      <items count="35">
        <item h="1" sd="0" x="0"/>
        <item sd="0" x="6"/>
        <item sd="0" x="9"/>
        <item sd="0" x="1"/>
        <item sd="0" x="4"/>
        <item sd="0" x="3"/>
        <item sd="0" x="29"/>
        <item sd="0" x="5"/>
        <item sd="0" x="14"/>
        <item sd="0" x="8"/>
        <item sd="0" m="1" x="32"/>
        <item sd="0" x="15"/>
        <item sd="0" x="11"/>
        <item sd="0" x="12"/>
        <item sd="0" x="2"/>
        <item sd="0" x="17"/>
        <item sd="0" x="18"/>
        <item sd="0" x="25"/>
        <item sd="0" x="10"/>
        <item sd="0" x="21"/>
        <item sd="0" x="13"/>
        <item sd="0" m="1" x="31"/>
        <item h="1" sd="0" x="30"/>
        <item sd="0" x="16"/>
        <item sd="0" m="1" x="33"/>
        <item sd="0" x="23"/>
        <item sd="0" x="22"/>
        <item sd="0" x="20"/>
        <item sd="0" x="27"/>
        <item sd="0" x="26"/>
        <item sd="0" x="28"/>
        <item sd="0" x="24"/>
        <item sd="0" x="19"/>
        <item sd="0" x="7"/>
        <item t="default" sd="0"/>
      </items>
    </pivotField>
    <pivotField dragToRow="0" dragToCol="0" dragToPage="0" showAll="0" defaultSubtotal="0"/>
  </pivotFields>
  <rowFields count="2">
    <field x="9"/>
    <field x="4"/>
  </rowFields>
  <rowItems count="3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dataFields count="1">
    <dataField name="S Débit" fld="6" baseField="0" baseItem="0"/>
  </dataFields>
  <formats count="10">
    <format dxfId="39">
      <pivotArea outline="0" collapsedLevelsAreSubtotals="1" fieldPosition="0"/>
    </format>
    <format dxfId="38">
      <pivotArea field="2" type="button" dataOnly="0" labelOnly="1" outline="0"/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2" type="button" dataOnly="0" labelOnly="1" outline="0"/>
    </format>
    <format dxfId="33">
      <pivotArea dataOnly="0" labelOnly="1" grandRow="1" outline="0" fieldPosition="0"/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709509-2842-47F1-A946-B4AE418B4E9E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3:E13" firstHeaderRow="0" firstDataRow="1" firstDataCol="1"/>
  <pivotFields count="11">
    <pivotField showAll="0"/>
    <pivotField showAll="0"/>
    <pivotField axis="axisRow" showAll="0" sortType="ascending">
      <items count="8">
        <item sd="0" x="4"/>
        <item sd="0" x="5"/>
        <item sd="0" x="2"/>
        <item x="0"/>
        <item sd="0" x="3"/>
        <item sd="0" x="1"/>
        <item sd="0" x="6"/>
        <item t="default"/>
      </items>
    </pivotField>
    <pivotField axis="axisRow" showAll="0" sortType="ascending">
      <items count="85">
        <item sd="0" x="9"/>
        <item sd="0" x="10"/>
        <item sd="0" x="11"/>
        <item sd="0" x="12"/>
        <item sd="0" x="13"/>
        <item sd="0" x="6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59"/>
        <item sd="0" x="61"/>
        <item sd="0" x="64"/>
        <item x="68"/>
        <item x="70"/>
        <item sd="0" x="72"/>
        <item sd="0" x="66"/>
        <item sd="0" x="74"/>
        <item sd="0" x="76"/>
        <item sd="0" x="78"/>
        <item sd="0" x="79"/>
        <item sd="0" x="38"/>
        <item sd="0" x="41"/>
        <item sd="0" x="36"/>
        <item sd="0" x="35"/>
        <item sd="0" x="81"/>
        <item sd="0" x="4"/>
        <item sd="0" x="57"/>
        <item sd="0" x="37"/>
        <item sd="0" x="48"/>
        <item sd="0" x="40"/>
        <item sd="0" x="58"/>
        <item sd="0" x="49"/>
        <item sd="0" x="43"/>
        <item sd="0" x="44"/>
        <item sd="0" x="34"/>
        <item sd="0" x="51"/>
        <item sd="0" x="52"/>
        <item sd="0" x="60"/>
        <item sd="0" x="42"/>
        <item sd="0" x="55"/>
        <item sd="0" x="47"/>
        <item sd="0" x="53"/>
        <item sd="0" x="50"/>
        <item sd="0" x="56"/>
        <item sd="0" x="54"/>
        <item sd="0" x="39"/>
        <item sd="0" x="63"/>
        <item sd="0" x="62"/>
        <item sd="0" x="65"/>
        <item sd="0" x="2"/>
        <item sd="0" x="0"/>
        <item sd="0" x="67"/>
        <item sd="0" x="69"/>
        <item sd="0" x="71"/>
        <item sd="0" x="73"/>
        <item sd="0" m="1" x="83"/>
        <item sd="0" x="77"/>
        <item sd="0" x="75"/>
        <item sd="0" x="80"/>
        <item sd="0" x="5"/>
        <item sd="0" x="8"/>
        <item sd="0" x="1"/>
        <item sd="0" x="3"/>
        <item sd="0" x="7"/>
        <item sd="0" x="45"/>
        <item sd="0" x="46"/>
        <item x="82"/>
        <item t="default" sd="0"/>
      </items>
    </pivotField>
    <pivotField axis="axisRow" showAll="0" sortType="ascending">
      <items count="12">
        <item x="2"/>
        <item x="7"/>
        <item x="8"/>
        <item x="10"/>
        <item x="4"/>
        <item x="9"/>
        <item x="6"/>
        <item x="5"/>
        <item sd="0" x="3"/>
        <item sd="0" x="1"/>
        <item sd="0" x="0"/>
        <item t="default"/>
      </items>
    </pivotField>
    <pivotField showAll="0"/>
    <pivotField dataField="1" showAll="0"/>
    <pivotField dataField="1" showAll="0"/>
    <pivotField showAll="0"/>
    <pivotField axis="axisRow" multipleItemSelectionAllowed="1" showAll="0">
      <items count="35">
        <item x="0"/>
        <item sd="0" x="6"/>
        <item x="9"/>
        <item x="1"/>
        <item sd="0" x="4"/>
        <item sd="0" x="3"/>
        <item x="29"/>
        <item sd="0" x="5"/>
        <item x="14"/>
        <item sd="0" x="8"/>
        <item sd="0" m="1" x="32"/>
        <item sd="0" x="15"/>
        <item x="11"/>
        <item x="12"/>
        <item x="2"/>
        <item x="17"/>
        <item x="18"/>
        <item x="25"/>
        <item x="10"/>
        <item sd="0" x="21"/>
        <item x="13"/>
        <item sd="0" m="1" x="31"/>
        <item sd="0" x="30"/>
        <item sd="0" x="16"/>
        <item sd="0" m="1" x="33"/>
        <item x="23"/>
        <item x="22"/>
        <item sd="0" x="20"/>
        <item sd="0" x="27"/>
        <item sd="0" x="26"/>
        <item x="28"/>
        <item x="24"/>
        <item x="19"/>
        <item x="7"/>
        <item t="default"/>
      </items>
    </pivotField>
    <pivotField dataField="1" dragToRow="0" dragToCol="0" dragToPage="0" showAll="0" defaultSubtotal="0"/>
  </pivotFields>
  <rowFields count="4">
    <field x="2"/>
    <field x="3"/>
    <field x="9"/>
    <field x="4"/>
  </rowFields>
  <rowItems count="10">
    <i>
      <x/>
    </i>
    <i>
      <x v="1"/>
    </i>
    <i>
      <x v="2"/>
    </i>
    <i>
      <x v="3"/>
    </i>
    <i r="1">
      <x v="66"/>
    </i>
    <i r="1">
      <x v="67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 Débit" fld="6" baseField="0" baseItem="0"/>
    <dataField name="S Crédit" fld="7" baseField="2" baseItem="0"/>
    <dataField name="Diff" fld="10" baseField="0" baseItem="0"/>
  </dataFields>
  <formats count="15">
    <format dxfId="14">
      <pivotArea outline="0" collapsedLevelsAreSubtotals="1" fieldPosition="0"/>
    </format>
    <format dxfId="13">
      <pivotArea field="2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outline="0" collapsedLevelsAreSubtotals="1" fieldPosition="0"/>
    </format>
    <format dxfId="2">
      <pivotArea collapsedLevelsAreSubtotals="1" fieldPosition="0">
        <references count="2">
          <reference field="4294967294" count="1" selected="0">
            <x v="2"/>
          </reference>
          <reference field="2" count="1">
            <x v="5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2"/>
          </reference>
          <reference field="2" count="1">
            <x v="4"/>
          </reference>
        </references>
      </pivotArea>
    </format>
    <format dxfId="0">
      <pivotArea collapsedLevelsAreSubtotals="1" fieldPosition="0">
        <references count="4">
          <reference field="4294967294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9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00D4C6-FEDE-41C4-AD46-07C18C16B1E8}" name="Tableau croisé dynamique3" cacheId="6" applyNumberFormats="0" applyBorderFormats="0" applyFontFormats="0" applyPatternFormats="0" applyAlignmentFormats="0" applyWidthHeightFormats="1" dataCaption="Valeurs" updatedVersion="7" minRefreshableVersion="3" useAutoFormatting="1" itemPrintTitles="1" createdVersion="8" indent="0" outline="1" outlineData="1" multipleFieldFilters="0">
  <location ref="K3:N6" firstHeaderRow="0" firstDataRow="1" firstDataCol="1" rowPageCount="1" colPageCount="1"/>
  <pivotFields count="11">
    <pivotField showAll="0"/>
    <pivotField showAll="0"/>
    <pivotField axis="axisRow" showAll="0" sortType="ascending">
      <items count="6">
        <item sd="0" x="4"/>
        <item sd="0" x="2"/>
        <item x="0"/>
        <item sd="0" x="3"/>
        <item sd="0" x="1"/>
        <item t="default"/>
      </items>
    </pivotField>
    <pivotField axis="axisRow" showAll="0">
      <items count="63">
        <item sd="0" x="2"/>
        <item sd="0" x="0"/>
        <item sd="0" x="1"/>
        <item sd="0" x="3"/>
        <item sd="0" x="45"/>
        <item sd="0" x="46"/>
        <item x="38"/>
        <item sd="0" x="41"/>
        <item sd="0" x="5"/>
        <item sd="0" m="1" x="60"/>
        <item sd="0" m="1" x="61"/>
        <item sd="0" x="7"/>
        <item sd="0" x="4"/>
        <item sd="0" x="6"/>
        <item sd="0" x="9"/>
        <item x="10"/>
        <item sd="0" x="11"/>
        <item sd="0" x="12"/>
        <item sd="0" x="13"/>
        <item sd="0" x="14"/>
        <item sd="0" x="15"/>
        <item sd="0" x="16"/>
        <item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x="29"/>
        <item x="30"/>
        <item sd="0" x="31"/>
        <item sd="0" x="32"/>
        <item sd="0" x="33"/>
        <item sd="0" x="34"/>
        <item sd="0" x="35"/>
        <item sd="0" x="36"/>
        <item sd="0" x="37"/>
        <item sd="0" x="39"/>
        <item sd="0" x="40"/>
        <item x="42"/>
        <item x="43"/>
        <item x="44"/>
        <item x="47"/>
        <item x="48"/>
        <item x="49"/>
        <item x="8"/>
        <item x="50"/>
        <item x="51"/>
        <item x="52"/>
        <item x="53"/>
        <item x="54"/>
        <item x="55"/>
        <item x="56"/>
        <item x="57"/>
        <item x="58"/>
        <item x="59"/>
        <item t="default" sd="0"/>
      </items>
    </pivotField>
    <pivotField axis="axisRow" showAll="0" sortType="ascending">
      <items count="9">
        <item x="2"/>
        <item x="7"/>
        <item x="4"/>
        <item x="6"/>
        <item x="5"/>
        <item sd="0" x="3"/>
        <item sd="0" x="1"/>
        <item sd="0" x="0"/>
        <item t="default"/>
      </items>
    </pivotField>
    <pivotField showAll="0"/>
    <pivotField dataField="1" showAll="0"/>
    <pivotField dataField="1" showAll="0"/>
    <pivotField showAll="0"/>
    <pivotField axis="axisPage" multipleItemSelectionAllowed="1" showAll="0">
      <items count="36">
        <item h="1" sd="0" x="0"/>
        <item h="1" sd="0" x="2"/>
        <item x="3"/>
        <item h="1" sd="0" x="1"/>
        <item h="1" sd="0" x="4"/>
        <item h="1" sd="0" x="5"/>
        <item h="1" x="6"/>
        <item h="1" m="1" x="31"/>
        <item h="1" sd="0" x="8"/>
        <item h="1" x="9"/>
        <item h="1" sd="0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sd="0" x="20"/>
        <item h="1" x="21"/>
        <item h="1" m="1" x="28"/>
        <item h="1" m="1" x="32"/>
        <item h="1" m="1" x="33"/>
        <item h="1" m="1" x="30"/>
        <item h="1" x="26"/>
        <item h="1" m="1" x="29"/>
        <item h="1" x="23"/>
        <item h="1" x="22"/>
        <item h="1" m="1" x="34"/>
        <item h="1" x="7"/>
        <item h="1" x="24"/>
        <item h="1" x="25"/>
        <item h="1" x="27"/>
        <item t="default"/>
      </items>
    </pivotField>
    <pivotField dataField="1" dragToRow="0" dragToCol="0" dragToPage="0" showAll="0" defaultSubtotal="0"/>
  </pivotFields>
  <rowFields count="3">
    <field x="2"/>
    <field x="3"/>
    <field x="4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9" hier="-1"/>
  </pageFields>
  <dataFields count="3">
    <dataField name="S Débit" fld="6" baseField="0" baseItem="0"/>
    <dataField name="S Crédit" fld="7" baseField="2" baseItem="0"/>
    <dataField name="Diff" fld="10" baseField="0" baseItem="0"/>
  </dataFields>
  <formats count="14">
    <format dxfId="28">
      <pivotArea outline="0" collapsedLevelsAreSubtotals="1" fieldPosition="0"/>
    </format>
    <format dxfId="27">
      <pivotArea field="2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2" type="button" dataOnly="0" labelOnly="1" outline="0" axis="axisRow" fieldPosition="0"/>
    </format>
    <format dxfId="22">
      <pivotArea dataOnly="0" labelOnly="1" fieldPosition="0">
        <references count="1">
          <reference field="2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outline="0" collapsedLevelsAreSubtotals="1" fieldPosition="0"/>
    </format>
    <format dxfId="16">
      <pivotArea collapsedLevelsAreSubtotals="1" fieldPosition="0">
        <references count="2">
          <reference field="4294967294" count="1" selected="0">
            <x v="2"/>
          </reference>
          <reference field="2" count="1">
            <x v="4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2"/>
          </reference>
          <reference field="2" count="1">
            <x v="3"/>
          </reference>
        </references>
      </pivotArea>
    </format>
  </formats>
  <conditionalFormats count="1">
    <conditionalFormat priority="1">
      <pivotAreas count="26"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13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14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15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16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17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18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19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0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1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2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3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4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5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6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7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8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29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0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1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2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3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4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5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6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7"/>
            </reference>
          </references>
        </pivotArea>
        <pivotArea type="data" collapsedLevelsAreSubtotals="1" fieldPosition="0">
          <references count="3">
            <reference field="4294967294" count="1" selected="0">
              <x v="2"/>
            </reference>
            <reference field="2" count="1" selected="0">
              <x v="0"/>
            </reference>
            <reference field="3" count="1">
              <x v="38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26B2-B1E8-434B-95B8-DDD66D4B9045}">
  <dimension ref="A1"/>
  <sheetViews>
    <sheetView workbookViewId="0"/>
  </sheetViews>
  <sheetFormatPr baseColWidth="10" defaultRowHeight="14.5" x14ac:dyDescent="0.35"/>
  <cols>
    <col min="1" max="1" width="31.81640625" bestFit="1" customWidth="1"/>
  </cols>
  <sheetData>
    <row r="1" spans="1:1" x14ac:dyDescent="0.35">
      <c r="A1" s="20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98"/>
  <sheetViews>
    <sheetView workbookViewId="0">
      <selection activeCell="G23" sqref="G23"/>
    </sheetView>
  </sheetViews>
  <sheetFormatPr baseColWidth="10" defaultColWidth="8.54296875" defaultRowHeight="14.5" x14ac:dyDescent="0.35"/>
  <cols>
    <col min="1" max="1" width="11.54296875" customWidth="1"/>
    <col min="2" max="3" width="3.54296875" customWidth="1"/>
    <col min="4" max="4" width="10.54296875" customWidth="1"/>
    <col min="5" max="5" width="9.54296875" customWidth="1"/>
    <col min="6" max="6" width="32.08984375" bestFit="1" customWidth="1"/>
    <col min="7" max="8" width="11.54296875" style="2" customWidth="1"/>
  </cols>
  <sheetData>
    <row r="1" spans="1:8" s="86" customFormat="1" x14ac:dyDescent="0.35">
      <c r="A1" s="4" t="s">
        <v>5</v>
      </c>
      <c r="B1" s="28" t="s">
        <v>0</v>
      </c>
      <c r="C1" s="7" t="s">
        <v>149</v>
      </c>
      <c r="D1" s="30" t="s">
        <v>6</v>
      </c>
      <c r="E1" s="36" t="s">
        <v>7</v>
      </c>
      <c r="F1" s="30" t="s">
        <v>150</v>
      </c>
      <c r="G1" s="31" t="s">
        <v>9</v>
      </c>
      <c r="H1" s="31" t="s">
        <v>10</v>
      </c>
    </row>
    <row r="2" spans="1:8" s="45" customFormat="1" ht="13.75" customHeight="1" x14ac:dyDescent="0.35">
      <c r="A2" s="112">
        <v>44803</v>
      </c>
      <c r="B2" s="112"/>
      <c r="C2" s="113">
        <v>4</v>
      </c>
      <c r="D2" s="114" t="s">
        <v>165</v>
      </c>
      <c r="E2" s="113"/>
      <c r="F2" s="121" t="s">
        <v>240</v>
      </c>
      <c r="G2" s="117"/>
      <c r="H2" s="117">
        <v>103.94</v>
      </c>
    </row>
    <row r="3" spans="1:8" s="45" customFormat="1" ht="13.75" customHeight="1" x14ac:dyDescent="0.35">
      <c r="A3" s="112">
        <v>44803</v>
      </c>
      <c r="B3" s="112"/>
      <c r="C3" s="113">
        <v>6</v>
      </c>
      <c r="D3" s="114" t="s">
        <v>167</v>
      </c>
      <c r="E3" s="120"/>
      <c r="F3" s="122" t="s">
        <v>240</v>
      </c>
      <c r="G3" s="117">
        <v>103.94</v>
      </c>
      <c r="H3" s="117"/>
    </row>
    <row r="4" spans="1:8" s="45" customFormat="1" ht="13.75" customHeight="1" x14ac:dyDescent="0.35">
      <c r="A4" s="95"/>
      <c r="B4" s="97"/>
      <c r="C4" s="97"/>
      <c r="D4" s="169"/>
      <c r="E4" s="97"/>
      <c r="F4" s="132"/>
      <c r="G4" s="99"/>
      <c r="H4" s="99"/>
    </row>
    <row r="5" spans="1:8" s="45" customFormat="1" ht="13.75" customHeight="1" x14ac:dyDescent="0.35">
      <c r="A5" s="95"/>
      <c r="B5" s="97"/>
      <c r="C5" s="97"/>
      <c r="D5" s="169"/>
      <c r="E5" s="97"/>
      <c r="F5" s="132"/>
      <c r="G5" s="99"/>
      <c r="H5" s="99"/>
    </row>
    <row r="6" spans="1:8" s="45" customFormat="1" ht="13.75" customHeight="1" x14ac:dyDescent="0.35">
      <c r="A6" s="77"/>
      <c r="B6" s="97"/>
      <c r="C6" s="97"/>
      <c r="D6" s="169"/>
      <c r="E6" s="97"/>
      <c r="F6" s="132"/>
      <c r="G6" s="99"/>
      <c r="H6" s="99"/>
    </row>
    <row r="7" spans="1:8" s="45" customFormat="1" ht="13.75" customHeight="1" x14ac:dyDescent="0.35">
      <c r="A7" s="77"/>
      <c r="B7" s="97"/>
      <c r="C7" s="97"/>
      <c r="D7" s="169"/>
      <c r="E7" s="97"/>
      <c r="F7" s="132"/>
      <c r="G7" s="99"/>
      <c r="H7" s="99"/>
    </row>
    <row r="8" spans="1:8" s="45" customFormat="1" ht="13.75" customHeight="1" x14ac:dyDescent="0.35">
      <c r="A8" s="77"/>
      <c r="B8" s="97"/>
      <c r="C8" s="97"/>
      <c r="D8" s="169"/>
      <c r="E8" s="97"/>
      <c r="F8" s="132"/>
      <c r="G8" s="99"/>
      <c r="H8" s="99"/>
    </row>
    <row r="9" spans="1:8" s="45" customFormat="1" ht="13.75" customHeight="1" x14ac:dyDescent="0.35">
      <c r="A9" s="4"/>
      <c r="B9" s="5"/>
      <c r="C9" s="5"/>
      <c r="D9" s="25"/>
      <c r="E9" s="5"/>
      <c r="F9" s="6"/>
      <c r="G9" s="8"/>
      <c r="H9" s="8"/>
    </row>
    <row r="10" spans="1:8" s="45" customFormat="1" ht="13.75" customHeight="1" x14ac:dyDescent="0.35">
      <c r="A10" s="4"/>
      <c r="B10" s="5"/>
      <c r="C10" s="5"/>
      <c r="D10" s="25"/>
      <c r="E10" s="5"/>
      <c r="F10" s="6"/>
      <c r="G10" s="8"/>
      <c r="H10" s="8"/>
    </row>
    <row r="11" spans="1:8" s="45" customFormat="1" ht="13.75" customHeight="1" x14ac:dyDescent="0.35">
      <c r="A11" s="4"/>
      <c r="B11" s="5"/>
      <c r="C11" s="5"/>
      <c r="D11" s="25"/>
      <c r="E11" s="5"/>
      <c r="F11" s="6"/>
      <c r="G11" s="8"/>
      <c r="H11" s="8"/>
    </row>
    <row r="12" spans="1:8" s="45" customFormat="1" ht="13.75" customHeight="1" x14ac:dyDescent="0.35">
      <c r="A12" s="4"/>
      <c r="B12" s="5"/>
      <c r="C12" s="5"/>
      <c r="D12" s="25"/>
      <c r="E12" s="5"/>
      <c r="F12" s="6"/>
      <c r="G12" s="8"/>
      <c r="H12" s="8"/>
    </row>
    <row r="13" spans="1:8" s="45" customFormat="1" ht="13.75" customHeight="1" x14ac:dyDescent="0.35">
      <c r="A13" s="4"/>
      <c r="B13" s="5"/>
      <c r="C13" s="5"/>
      <c r="D13" s="25"/>
      <c r="E13" s="5"/>
      <c r="F13" s="6"/>
      <c r="G13" s="8"/>
      <c r="H13" s="8"/>
    </row>
    <row r="14" spans="1:8" s="45" customFormat="1" ht="13.75" customHeight="1" x14ac:dyDescent="0.35">
      <c r="A14" s="4"/>
      <c r="B14" s="5"/>
      <c r="C14" s="5"/>
      <c r="D14" s="25"/>
      <c r="E14" s="5"/>
      <c r="F14" s="6"/>
      <c r="G14" s="8"/>
      <c r="H14" s="8"/>
    </row>
    <row r="15" spans="1:8" s="45" customFormat="1" ht="13.75" customHeight="1" x14ac:dyDescent="0.35">
      <c r="A15" s="4"/>
      <c r="B15" s="5"/>
      <c r="C15" s="5"/>
      <c r="D15" s="25"/>
      <c r="E15" s="5"/>
      <c r="F15" s="6"/>
      <c r="G15" s="8"/>
      <c r="H15" s="8"/>
    </row>
    <row r="16" spans="1:8" s="45" customFormat="1" ht="13.75" customHeight="1" x14ac:dyDescent="0.35">
      <c r="A16" s="4"/>
      <c r="B16" s="5"/>
      <c r="C16" s="5"/>
      <c r="D16" s="25"/>
      <c r="E16" s="5"/>
      <c r="F16" s="6"/>
      <c r="G16" s="8"/>
      <c r="H16" s="8"/>
    </row>
    <row r="17" spans="1:8" s="45" customFormat="1" ht="13.75" customHeight="1" x14ac:dyDescent="0.35">
      <c r="A17" s="4"/>
      <c r="B17" s="5"/>
      <c r="C17" s="5"/>
      <c r="D17" s="25"/>
      <c r="E17" s="5"/>
      <c r="F17" s="6"/>
      <c r="G17" s="8"/>
      <c r="H17" s="8"/>
    </row>
    <row r="18" spans="1:8" s="45" customFormat="1" ht="13.75" customHeight="1" x14ac:dyDescent="0.35">
      <c r="A18" s="4"/>
      <c r="B18" s="5"/>
      <c r="C18" s="5"/>
      <c r="D18" s="25"/>
      <c r="E18" s="5"/>
      <c r="F18" s="6"/>
      <c r="G18" s="8"/>
      <c r="H18" s="8"/>
    </row>
    <row r="19" spans="1:8" s="45" customFormat="1" ht="13.75" customHeight="1" x14ac:dyDescent="0.35">
      <c r="A19" s="4"/>
      <c r="B19" s="5"/>
      <c r="C19" s="5"/>
      <c r="D19" s="25"/>
      <c r="E19" s="5"/>
      <c r="F19" s="6"/>
      <c r="G19" s="8"/>
      <c r="H19" s="8"/>
    </row>
    <row r="20" spans="1:8" s="45" customFormat="1" ht="13.75" customHeight="1" x14ac:dyDescent="0.35">
      <c r="A20" s="4"/>
      <c r="B20" s="5"/>
      <c r="C20" s="5"/>
      <c r="D20" s="25"/>
      <c r="E20" s="5"/>
      <c r="F20" s="6"/>
      <c r="G20" s="8"/>
      <c r="H20" s="8"/>
    </row>
    <row r="21" spans="1:8" s="45" customFormat="1" ht="13.75" customHeight="1" x14ac:dyDescent="0.35">
      <c r="A21" s="4"/>
      <c r="B21" s="5"/>
      <c r="C21" s="5"/>
      <c r="D21" s="25"/>
      <c r="E21" s="5"/>
      <c r="F21" s="6"/>
      <c r="G21" s="8"/>
      <c r="H21" s="8"/>
    </row>
    <row r="22" spans="1:8" s="45" customFormat="1" ht="13.75" customHeight="1" x14ac:dyDescent="0.35">
      <c r="A22" s="4"/>
      <c r="B22" s="5"/>
      <c r="C22" s="5"/>
      <c r="D22" s="25"/>
      <c r="E22" s="5"/>
      <c r="F22" s="6"/>
      <c r="G22" s="8"/>
      <c r="H22" s="8"/>
    </row>
    <row r="23" spans="1:8" s="45" customFormat="1" ht="13.75" customHeight="1" x14ac:dyDescent="0.35">
      <c r="A23" s="4"/>
      <c r="B23" s="5"/>
      <c r="C23" s="5"/>
      <c r="D23" s="25"/>
      <c r="E23" s="5"/>
      <c r="F23" s="6"/>
      <c r="G23" s="8"/>
      <c r="H23" s="8"/>
    </row>
    <row r="24" spans="1:8" s="45" customFormat="1" ht="13.75" customHeight="1" x14ac:dyDescent="0.35">
      <c r="A24" s="4"/>
      <c r="B24" s="5"/>
      <c r="C24" s="5"/>
      <c r="D24" s="25"/>
      <c r="E24" s="5"/>
      <c r="F24" s="6"/>
      <c r="G24" s="8"/>
      <c r="H24" s="8"/>
    </row>
    <row r="25" spans="1:8" s="45" customFormat="1" ht="13.75" customHeight="1" x14ac:dyDescent="0.35">
      <c r="A25" s="4"/>
      <c r="B25" s="5"/>
      <c r="C25" s="5"/>
      <c r="D25" s="25"/>
      <c r="E25" s="5"/>
      <c r="F25" s="6"/>
      <c r="G25" s="8"/>
      <c r="H25" s="8"/>
    </row>
    <row r="26" spans="1:8" s="45" customFormat="1" ht="13.75" customHeight="1" x14ac:dyDescent="0.35">
      <c r="A26" s="4"/>
      <c r="B26" s="5"/>
      <c r="C26" s="5"/>
      <c r="D26" s="25"/>
      <c r="E26" s="5"/>
      <c r="F26" s="6"/>
      <c r="G26" s="8"/>
      <c r="H26" s="8"/>
    </row>
    <row r="27" spans="1:8" s="45" customFormat="1" ht="13.75" customHeight="1" x14ac:dyDescent="0.35">
      <c r="A27" s="4"/>
      <c r="B27" s="5"/>
      <c r="C27" s="5"/>
      <c r="D27" s="25"/>
      <c r="E27" s="5"/>
      <c r="F27" s="6"/>
      <c r="G27" s="8"/>
      <c r="H27" s="8"/>
    </row>
    <row r="28" spans="1:8" s="45" customFormat="1" ht="13.75" customHeight="1" x14ac:dyDescent="0.35">
      <c r="A28" s="4"/>
      <c r="B28" s="5"/>
      <c r="C28" s="5"/>
      <c r="D28" s="25"/>
      <c r="E28" s="5"/>
      <c r="F28" s="6"/>
      <c r="G28" s="8"/>
      <c r="H28" s="8"/>
    </row>
    <row r="29" spans="1:8" s="45" customFormat="1" ht="13.75" customHeight="1" x14ac:dyDescent="0.35">
      <c r="A29" s="4"/>
      <c r="B29" s="5"/>
      <c r="C29" s="5"/>
      <c r="D29" s="25"/>
      <c r="E29" s="5"/>
      <c r="F29" s="6"/>
      <c r="G29" s="8"/>
      <c r="H29" s="8"/>
    </row>
    <row r="30" spans="1:8" s="45" customFormat="1" ht="13.75" customHeight="1" x14ac:dyDescent="0.35">
      <c r="A30" s="4"/>
      <c r="B30" s="5"/>
      <c r="C30" s="5"/>
      <c r="D30" s="25"/>
      <c r="E30" s="5"/>
      <c r="F30" s="6"/>
      <c r="G30" s="8"/>
      <c r="H30" s="8"/>
    </row>
    <row r="31" spans="1:8" s="45" customFormat="1" ht="13.75" customHeight="1" x14ac:dyDescent="0.35">
      <c r="A31" s="4"/>
      <c r="B31" s="5"/>
      <c r="C31" s="5"/>
      <c r="D31" s="25"/>
      <c r="E31" s="5"/>
      <c r="F31" s="6"/>
      <c r="G31" s="8"/>
      <c r="H31" s="8"/>
    </row>
    <row r="32" spans="1:8" s="45" customFormat="1" ht="13.75" customHeight="1" x14ac:dyDescent="0.35">
      <c r="A32" s="4"/>
      <c r="B32" s="5"/>
      <c r="C32" s="5"/>
      <c r="D32" s="25"/>
      <c r="E32" s="5"/>
      <c r="F32" s="6"/>
      <c r="G32" s="8"/>
      <c r="H32" s="8"/>
    </row>
    <row r="33" spans="1:8" s="45" customFormat="1" ht="13.75" customHeight="1" x14ac:dyDescent="0.35">
      <c r="A33" s="4"/>
      <c r="B33" s="5"/>
      <c r="C33" s="5"/>
      <c r="D33" s="25"/>
      <c r="E33" s="5"/>
      <c r="F33" s="6"/>
      <c r="G33" s="8"/>
      <c r="H33" s="8"/>
    </row>
    <row r="34" spans="1:8" s="45" customFormat="1" ht="13.75" customHeight="1" x14ac:dyDescent="0.35">
      <c r="A34" s="4"/>
      <c r="B34" s="5"/>
      <c r="C34" s="5"/>
      <c r="D34" s="25"/>
      <c r="E34" s="5"/>
      <c r="F34" s="6"/>
      <c r="G34" s="8"/>
      <c r="H34" s="8"/>
    </row>
    <row r="35" spans="1:8" s="45" customFormat="1" ht="13.75" customHeight="1" x14ac:dyDescent="0.35">
      <c r="A35" s="4"/>
      <c r="B35" s="5"/>
      <c r="C35" s="5"/>
      <c r="D35" s="25"/>
      <c r="E35" s="5"/>
      <c r="F35" s="6"/>
      <c r="G35" s="8"/>
      <c r="H35" s="8"/>
    </row>
    <row r="36" spans="1:8" s="45" customFormat="1" ht="13.75" customHeight="1" x14ac:dyDescent="0.35">
      <c r="A36" s="4"/>
      <c r="B36" s="5"/>
      <c r="C36" s="5"/>
      <c r="D36" s="25"/>
      <c r="E36" s="5"/>
      <c r="F36" s="6"/>
      <c r="G36" s="8"/>
      <c r="H36" s="8"/>
    </row>
    <row r="37" spans="1:8" s="45" customFormat="1" ht="13.75" customHeight="1" x14ac:dyDescent="0.35">
      <c r="A37" s="4"/>
      <c r="B37" s="5"/>
      <c r="C37" s="5"/>
      <c r="D37" s="25"/>
      <c r="E37" s="5"/>
      <c r="F37" s="6"/>
      <c r="G37" s="8"/>
      <c r="H37" s="8"/>
    </row>
    <row r="38" spans="1:8" s="45" customFormat="1" ht="13.75" customHeight="1" x14ac:dyDescent="0.35">
      <c r="A38" s="4"/>
      <c r="B38" s="5"/>
      <c r="C38" s="5"/>
      <c r="D38" s="25"/>
      <c r="E38" s="5"/>
      <c r="F38" s="6"/>
      <c r="G38" s="8"/>
      <c r="H38" s="8"/>
    </row>
    <row r="39" spans="1:8" s="45" customFormat="1" ht="13.75" customHeight="1" x14ac:dyDescent="0.35">
      <c r="A39" s="4"/>
      <c r="B39" s="5"/>
      <c r="C39" s="5"/>
      <c r="D39" s="25"/>
      <c r="E39" s="5"/>
      <c r="F39" s="6"/>
      <c r="G39" s="8"/>
      <c r="H39" s="8"/>
    </row>
    <row r="40" spans="1:8" s="45" customFormat="1" ht="13.75" customHeight="1" x14ac:dyDescent="0.35">
      <c r="A40" s="4"/>
      <c r="B40" s="5"/>
      <c r="C40" s="5"/>
      <c r="D40" s="25"/>
      <c r="E40" s="5"/>
      <c r="F40" s="6"/>
      <c r="G40" s="8"/>
      <c r="H40" s="8"/>
    </row>
    <row r="41" spans="1:8" s="45" customFormat="1" ht="13.75" customHeight="1" x14ac:dyDescent="0.35">
      <c r="A41" s="4"/>
      <c r="B41" s="5"/>
      <c r="C41" s="5"/>
      <c r="D41" s="25"/>
      <c r="E41" s="5"/>
      <c r="F41" s="6"/>
      <c r="G41" s="8"/>
      <c r="H41" s="8"/>
    </row>
    <row r="42" spans="1:8" s="45" customFormat="1" ht="13.75" customHeight="1" x14ac:dyDescent="0.35">
      <c r="A42" s="4"/>
      <c r="B42" s="5"/>
      <c r="C42" s="5"/>
      <c r="D42" s="25"/>
      <c r="E42" s="5"/>
      <c r="F42" s="6"/>
      <c r="G42" s="8"/>
      <c r="H42" s="8"/>
    </row>
    <row r="43" spans="1:8" s="45" customFormat="1" ht="13.75" customHeight="1" x14ac:dyDescent="0.35">
      <c r="A43" s="4"/>
      <c r="B43" s="5"/>
      <c r="C43" s="5"/>
      <c r="D43" s="25"/>
      <c r="E43" s="5"/>
      <c r="F43" s="6"/>
      <c r="G43" s="8"/>
      <c r="H43" s="8"/>
    </row>
    <row r="44" spans="1:8" s="45" customFormat="1" ht="13.75" customHeight="1" x14ac:dyDescent="0.35">
      <c r="A44" s="4"/>
      <c r="B44" s="5"/>
      <c r="C44" s="5"/>
      <c r="D44" s="25"/>
      <c r="E44" s="5"/>
      <c r="F44" s="6"/>
      <c r="G44" s="8"/>
      <c r="H44" s="8"/>
    </row>
    <row r="45" spans="1:8" s="45" customFormat="1" ht="13.75" customHeight="1" x14ac:dyDescent="0.35">
      <c r="A45" s="4"/>
      <c r="B45" s="5"/>
      <c r="C45" s="5"/>
      <c r="D45" s="25"/>
      <c r="E45" s="5"/>
      <c r="F45" s="6"/>
      <c r="G45" s="8"/>
      <c r="H45" s="8"/>
    </row>
    <row r="46" spans="1:8" s="45" customFormat="1" ht="13.75" customHeight="1" x14ac:dyDescent="0.35">
      <c r="A46" s="4"/>
      <c r="B46" s="5"/>
      <c r="C46" s="5"/>
      <c r="D46" s="25"/>
      <c r="E46" s="5"/>
      <c r="F46" s="6"/>
      <c r="G46" s="8"/>
      <c r="H46" s="8"/>
    </row>
    <row r="47" spans="1:8" s="45" customFormat="1" ht="13.75" customHeight="1" x14ac:dyDescent="0.35">
      <c r="A47" s="4"/>
      <c r="B47" s="5"/>
      <c r="C47" s="5"/>
      <c r="D47" s="25"/>
      <c r="E47" s="5"/>
      <c r="F47" s="6"/>
      <c r="G47" s="8"/>
      <c r="H47" s="8"/>
    </row>
    <row r="48" spans="1:8" s="45" customFormat="1" ht="13.75" customHeight="1" x14ac:dyDescent="0.35">
      <c r="A48" s="4"/>
      <c r="B48" s="5"/>
      <c r="C48" s="5"/>
      <c r="D48" s="25"/>
      <c r="E48" s="5"/>
      <c r="F48" s="6"/>
      <c r="G48" s="8"/>
      <c r="H48" s="8"/>
    </row>
    <row r="49" spans="1:8" s="45" customFormat="1" ht="13.75" customHeight="1" x14ac:dyDescent="0.35">
      <c r="A49" s="4"/>
      <c r="B49" s="5"/>
      <c r="C49" s="5"/>
      <c r="D49" s="25"/>
      <c r="E49" s="5"/>
      <c r="F49" s="6"/>
      <c r="G49" s="8"/>
      <c r="H49" s="8"/>
    </row>
    <row r="50" spans="1:8" s="45" customFormat="1" ht="13.75" customHeight="1" x14ac:dyDescent="0.35">
      <c r="A50" s="4"/>
      <c r="B50" s="5"/>
      <c r="C50" s="5"/>
      <c r="D50" s="25"/>
      <c r="E50" s="5"/>
      <c r="F50" s="6"/>
      <c r="G50" s="8"/>
      <c r="H50" s="8"/>
    </row>
    <row r="51" spans="1:8" s="45" customFormat="1" ht="13.75" customHeight="1" x14ac:dyDescent="0.35">
      <c r="A51" s="4"/>
      <c r="B51" s="5"/>
      <c r="C51" s="5"/>
      <c r="D51" s="25"/>
      <c r="E51" s="5"/>
      <c r="F51" s="6"/>
      <c r="G51" s="8"/>
      <c r="H51" s="8"/>
    </row>
    <row r="52" spans="1:8" s="45" customFormat="1" ht="13.75" customHeight="1" x14ac:dyDescent="0.35">
      <c r="A52" s="4"/>
      <c r="B52" s="5"/>
      <c r="C52" s="5"/>
      <c r="D52" s="25"/>
      <c r="E52" s="5"/>
      <c r="F52" s="6"/>
      <c r="G52" s="8"/>
      <c r="H52" s="8"/>
    </row>
    <row r="53" spans="1:8" s="45" customFormat="1" ht="13.75" customHeight="1" x14ac:dyDescent="0.35">
      <c r="A53" s="4"/>
      <c r="B53" s="5"/>
      <c r="C53" s="5"/>
      <c r="D53" s="25"/>
      <c r="E53" s="5"/>
      <c r="F53" s="6"/>
      <c r="G53" s="8"/>
      <c r="H53" s="8"/>
    </row>
    <row r="54" spans="1:8" s="45" customFormat="1" ht="13.75" customHeight="1" x14ac:dyDescent="0.35">
      <c r="A54" s="4"/>
      <c r="B54" s="5"/>
      <c r="C54" s="5"/>
      <c r="D54" s="25"/>
      <c r="E54" s="5"/>
      <c r="F54" s="6"/>
      <c r="G54" s="8"/>
      <c r="H54" s="8"/>
    </row>
    <row r="55" spans="1:8" s="45" customFormat="1" ht="13.75" customHeight="1" x14ac:dyDescent="0.35">
      <c r="A55" s="4"/>
      <c r="B55" s="5"/>
      <c r="C55" s="5"/>
      <c r="D55" s="25"/>
      <c r="E55" s="5"/>
      <c r="F55" s="6"/>
      <c r="G55" s="8"/>
      <c r="H55" s="8"/>
    </row>
    <row r="56" spans="1:8" s="45" customFormat="1" ht="13.75" customHeight="1" x14ac:dyDescent="0.35">
      <c r="A56" s="4"/>
      <c r="B56" s="5"/>
      <c r="C56" s="5"/>
      <c r="D56" s="25"/>
      <c r="E56" s="5"/>
      <c r="F56" s="6"/>
      <c r="G56" s="8"/>
      <c r="H56" s="8"/>
    </row>
    <row r="57" spans="1:8" s="45" customFormat="1" ht="13.75" customHeight="1" x14ac:dyDescent="0.35">
      <c r="A57" s="4"/>
      <c r="B57" s="5"/>
      <c r="C57" s="5"/>
      <c r="D57" s="25"/>
      <c r="E57" s="5"/>
      <c r="F57" s="6"/>
      <c r="G57" s="8"/>
      <c r="H57" s="8"/>
    </row>
    <row r="58" spans="1:8" s="45" customFormat="1" ht="13.75" customHeight="1" x14ac:dyDescent="0.35">
      <c r="A58" s="4"/>
      <c r="B58" s="5"/>
      <c r="C58" s="5"/>
      <c r="D58" s="25"/>
      <c r="E58" s="5"/>
      <c r="F58" s="6"/>
      <c r="G58" s="8"/>
      <c r="H58" s="8"/>
    </row>
    <row r="59" spans="1:8" s="45" customFormat="1" ht="13.75" customHeight="1" x14ac:dyDescent="0.35">
      <c r="A59" s="4"/>
      <c r="B59" s="5"/>
      <c r="C59" s="5"/>
      <c r="D59" s="25"/>
      <c r="E59" s="5"/>
      <c r="F59" s="6"/>
      <c r="G59" s="8"/>
      <c r="H59" s="8"/>
    </row>
    <row r="60" spans="1:8" s="45" customFormat="1" ht="13.75" customHeight="1" x14ac:dyDescent="0.35">
      <c r="A60" s="4"/>
      <c r="B60" s="5"/>
      <c r="C60" s="5"/>
      <c r="D60" s="25"/>
      <c r="E60" s="5"/>
      <c r="F60" s="6"/>
      <c r="G60" s="8"/>
      <c r="H60" s="8"/>
    </row>
    <row r="61" spans="1:8" s="45" customFormat="1" ht="13.75" customHeight="1" x14ac:dyDescent="0.35">
      <c r="A61" s="4"/>
      <c r="B61" s="5"/>
      <c r="C61" s="5"/>
      <c r="D61" s="25"/>
      <c r="E61" s="5"/>
      <c r="F61" s="6"/>
      <c r="G61" s="8"/>
      <c r="H61" s="8"/>
    </row>
    <row r="62" spans="1:8" s="45" customFormat="1" ht="13.75" customHeight="1" x14ac:dyDescent="0.35">
      <c r="A62" s="4"/>
      <c r="B62" s="5"/>
      <c r="C62" s="5"/>
      <c r="D62" s="25"/>
      <c r="E62" s="5"/>
      <c r="F62" s="6"/>
      <c r="G62" s="8"/>
      <c r="H62" s="8"/>
    </row>
    <row r="63" spans="1:8" s="45" customFormat="1" ht="13.75" customHeight="1" x14ac:dyDescent="0.35">
      <c r="A63" s="4"/>
      <c r="B63" s="5"/>
      <c r="C63" s="5"/>
      <c r="D63" s="25"/>
      <c r="E63" s="5"/>
      <c r="F63" s="6"/>
      <c r="G63" s="8"/>
      <c r="H63" s="8"/>
    </row>
    <row r="64" spans="1:8" s="45" customFormat="1" ht="13.75" customHeight="1" x14ac:dyDescent="0.35">
      <c r="A64" s="4"/>
      <c r="B64" s="5"/>
      <c r="C64" s="5"/>
      <c r="D64" s="25"/>
      <c r="E64" s="5"/>
      <c r="F64" s="6"/>
      <c r="G64" s="8"/>
      <c r="H64" s="8"/>
    </row>
    <row r="65" spans="1:8" s="45" customFormat="1" ht="13.75" customHeight="1" x14ac:dyDescent="0.35">
      <c r="A65" s="4"/>
      <c r="B65" s="5"/>
      <c r="C65" s="5"/>
      <c r="D65" s="25"/>
      <c r="E65" s="5"/>
      <c r="F65" s="6"/>
      <c r="G65" s="8"/>
      <c r="H65" s="8"/>
    </row>
    <row r="66" spans="1:8" s="45" customFormat="1" ht="13.75" customHeight="1" x14ac:dyDescent="0.35">
      <c r="A66" s="4"/>
      <c r="B66" s="5"/>
      <c r="C66" s="5"/>
      <c r="D66" s="25"/>
      <c r="E66" s="5"/>
      <c r="F66" s="6"/>
      <c r="G66" s="8"/>
      <c r="H66" s="8"/>
    </row>
    <row r="67" spans="1:8" s="45" customFormat="1" ht="13.75" customHeight="1" x14ac:dyDescent="0.35">
      <c r="A67" s="4"/>
      <c r="B67" s="5"/>
      <c r="C67" s="5"/>
      <c r="D67" s="25"/>
      <c r="E67" s="5"/>
      <c r="F67" s="6"/>
      <c r="G67" s="8"/>
      <c r="H67" s="8"/>
    </row>
    <row r="68" spans="1:8" s="45" customFormat="1" ht="13.75" customHeight="1" x14ac:dyDescent="0.35">
      <c r="A68" s="4"/>
      <c r="B68" s="5"/>
      <c r="C68" s="5"/>
      <c r="D68" s="25"/>
      <c r="E68" s="5"/>
      <c r="F68" s="6"/>
      <c r="G68" s="8"/>
      <c r="H68" s="8"/>
    </row>
    <row r="69" spans="1:8" s="45" customFormat="1" ht="13.75" customHeight="1" x14ac:dyDescent="0.35">
      <c r="A69" s="4"/>
      <c r="B69" s="5"/>
      <c r="C69" s="5"/>
      <c r="D69" s="25"/>
      <c r="E69" s="5"/>
      <c r="F69" s="6"/>
      <c r="G69" s="8"/>
      <c r="H69" s="8"/>
    </row>
    <row r="70" spans="1:8" s="45" customFormat="1" ht="13.75" customHeight="1" x14ac:dyDescent="0.35">
      <c r="A70" s="4"/>
      <c r="B70" s="5"/>
      <c r="C70" s="5"/>
      <c r="D70" s="25"/>
      <c r="E70" s="5"/>
      <c r="F70" s="6"/>
      <c r="G70" s="8"/>
      <c r="H70" s="8"/>
    </row>
    <row r="71" spans="1:8" s="45" customFormat="1" ht="13.75" customHeight="1" x14ac:dyDescent="0.35">
      <c r="A71" s="4"/>
      <c r="B71" s="5"/>
      <c r="C71" s="5"/>
      <c r="D71" s="25"/>
      <c r="E71" s="5"/>
      <c r="F71" s="6"/>
      <c r="G71" s="8"/>
      <c r="H71" s="8"/>
    </row>
    <row r="72" spans="1:8" s="45" customFormat="1" ht="13.75" customHeight="1" x14ac:dyDescent="0.35">
      <c r="A72" s="4"/>
      <c r="B72" s="5"/>
      <c r="C72" s="5"/>
      <c r="D72" s="25"/>
      <c r="E72" s="5"/>
      <c r="F72" s="6"/>
      <c r="G72" s="8"/>
      <c r="H72" s="8"/>
    </row>
    <row r="73" spans="1:8" s="45" customFormat="1" ht="13.75" customHeight="1" x14ac:dyDescent="0.35">
      <c r="A73" s="4"/>
      <c r="B73" s="5"/>
      <c r="C73" s="5"/>
      <c r="D73" s="25"/>
      <c r="E73" s="5"/>
      <c r="F73" s="6"/>
      <c r="G73" s="8"/>
      <c r="H73" s="8"/>
    </row>
    <row r="74" spans="1:8" s="45" customFormat="1" ht="13.75" customHeight="1" x14ac:dyDescent="0.35">
      <c r="A74" s="4"/>
      <c r="B74" s="5"/>
      <c r="C74" s="5"/>
      <c r="D74" s="25"/>
      <c r="E74" s="5"/>
      <c r="F74" s="6"/>
      <c r="G74" s="8"/>
      <c r="H74" s="8"/>
    </row>
    <row r="75" spans="1:8" s="45" customFormat="1" ht="13.75" customHeight="1" x14ac:dyDescent="0.35">
      <c r="A75" s="4"/>
      <c r="B75" s="5"/>
      <c r="C75" s="5"/>
      <c r="D75" s="25"/>
      <c r="E75" s="5"/>
      <c r="F75" s="6"/>
      <c r="G75" s="8"/>
      <c r="H75" s="8"/>
    </row>
    <row r="76" spans="1:8" s="45" customFormat="1" ht="13.75" customHeight="1" x14ac:dyDescent="0.35">
      <c r="A76" s="4"/>
      <c r="B76" s="5"/>
      <c r="C76" s="5"/>
      <c r="D76" s="25"/>
      <c r="E76" s="5"/>
      <c r="F76" s="6"/>
      <c r="G76" s="8"/>
      <c r="H76" s="8"/>
    </row>
    <row r="77" spans="1:8" s="45" customFormat="1" ht="13.75" customHeight="1" x14ac:dyDescent="0.35">
      <c r="A77" s="4"/>
      <c r="B77" s="5"/>
      <c r="C77" s="5"/>
      <c r="D77" s="25"/>
      <c r="E77" s="5"/>
      <c r="F77" s="6"/>
      <c r="G77" s="8"/>
      <c r="H77" s="8"/>
    </row>
    <row r="78" spans="1:8" s="45" customFormat="1" ht="13.75" customHeight="1" x14ac:dyDescent="0.35">
      <c r="A78" s="4"/>
      <c r="B78" s="5"/>
      <c r="C78" s="5"/>
      <c r="D78" s="25"/>
      <c r="E78" s="5"/>
      <c r="F78" s="6"/>
      <c r="G78" s="8"/>
      <c r="H78" s="8"/>
    </row>
    <row r="79" spans="1:8" s="45" customFormat="1" ht="13.75" customHeight="1" x14ac:dyDescent="0.35">
      <c r="A79" s="4"/>
      <c r="B79" s="5"/>
      <c r="C79" s="5"/>
      <c r="D79" s="25"/>
      <c r="E79" s="5"/>
      <c r="F79" s="6"/>
      <c r="G79" s="8"/>
      <c r="H79" s="8"/>
    </row>
    <row r="80" spans="1:8" s="45" customFormat="1" ht="13.75" customHeight="1" x14ac:dyDescent="0.35">
      <c r="A80" s="4"/>
      <c r="B80" s="5"/>
      <c r="C80" s="5"/>
      <c r="D80" s="25"/>
      <c r="E80" s="5"/>
      <c r="F80" s="6"/>
      <c r="G80" s="8"/>
      <c r="H80" s="8"/>
    </row>
    <row r="81" spans="1:8" s="45" customFormat="1" ht="13.75" customHeight="1" x14ac:dyDescent="0.35">
      <c r="A81" s="4"/>
      <c r="B81" s="5"/>
      <c r="C81" s="5"/>
      <c r="D81" s="25"/>
      <c r="E81" s="5"/>
      <c r="F81" s="6"/>
      <c r="G81" s="8"/>
      <c r="H81" s="8"/>
    </row>
    <row r="82" spans="1:8" s="45" customFormat="1" ht="13.75" customHeight="1" x14ac:dyDescent="0.35">
      <c r="A82" s="4"/>
      <c r="B82" s="5"/>
      <c r="C82" s="5"/>
      <c r="D82" s="25"/>
      <c r="E82" s="5"/>
      <c r="F82" s="6"/>
      <c r="G82" s="8"/>
      <c r="H82" s="8"/>
    </row>
    <row r="83" spans="1:8" s="45" customFormat="1" ht="13.75" customHeight="1" x14ac:dyDescent="0.35">
      <c r="A83" s="4"/>
      <c r="B83" s="5"/>
      <c r="C83" s="5"/>
      <c r="D83" s="25"/>
      <c r="E83" s="5"/>
      <c r="F83" s="6"/>
      <c r="G83" s="8"/>
      <c r="H83" s="8"/>
    </row>
    <row r="84" spans="1:8" s="45" customFormat="1" ht="13.75" customHeight="1" x14ac:dyDescent="0.35">
      <c r="A84" s="4"/>
      <c r="B84" s="5"/>
      <c r="C84" s="5"/>
      <c r="D84" s="25"/>
      <c r="E84" s="5"/>
      <c r="F84" s="6"/>
      <c r="G84" s="8"/>
      <c r="H84" s="8"/>
    </row>
    <row r="85" spans="1:8" s="45" customFormat="1" ht="13.75" customHeight="1" x14ac:dyDescent="0.35">
      <c r="A85" s="4"/>
      <c r="B85" s="5"/>
      <c r="C85" s="5"/>
      <c r="D85" s="25"/>
      <c r="E85" s="5"/>
      <c r="F85" s="6"/>
      <c r="G85" s="8"/>
      <c r="H85" s="8"/>
    </row>
    <row r="86" spans="1:8" s="45" customFormat="1" ht="13.75" customHeight="1" x14ac:dyDescent="0.35">
      <c r="A86" s="4"/>
      <c r="B86" s="5"/>
      <c r="C86" s="5"/>
      <c r="D86" s="25"/>
      <c r="E86" s="5"/>
      <c r="F86" s="6"/>
      <c r="G86" s="8"/>
      <c r="H86" s="8"/>
    </row>
    <row r="87" spans="1:8" s="45" customFormat="1" ht="13.75" customHeight="1" x14ac:dyDescent="0.35">
      <c r="A87" s="4"/>
      <c r="B87" s="5"/>
      <c r="C87" s="5"/>
      <c r="D87" s="25"/>
      <c r="E87" s="5"/>
      <c r="F87" s="6"/>
      <c r="G87" s="8"/>
      <c r="H87" s="8"/>
    </row>
    <row r="88" spans="1:8" s="45" customFormat="1" ht="13.75" customHeight="1" x14ac:dyDescent="0.35">
      <c r="A88" s="4"/>
      <c r="B88" s="5"/>
      <c r="C88" s="5"/>
      <c r="D88" s="25"/>
      <c r="E88" s="5"/>
      <c r="F88" s="6"/>
      <c r="G88" s="8"/>
      <c r="H88" s="8"/>
    </row>
    <row r="89" spans="1:8" s="45" customFormat="1" ht="13.75" customHeight="1" x14ac:dyDescent="0.35">
      <c r="A89" s="4"/>
      <c r="B89" s="5"/>
      <c r="C89" s="5"/>
      <c r="D89" s="25"/>
      <c r="E89" s="5"/>
      <c r="F89" s="6"/>
      <c r="G89" s="8"/>
      <c r="H89" s="8"/>
    </row>
    <row r="90" spans="1:8" s="45" customFormat="1" ht="13.75" customHeight="1" x14ac:dyDescent="0.35">
      <c r="A90" s="4"/>
      <c r="B90" s="5"/>
      <c r="C90" s="5"/>
      <c r="D90" s="25"/>
      <c r="E90" s="5"/>
      <c r="F90" s="6"/>
      <c r="G90" s="8"/>
      <c r="H90" s="8"/>
    </row>
    <row r="91" spans="1:8" s="45" customFormat="1" ht="13.75" customHeight="1" x14ac:dyDescent="0.35">
      <c r="A91" s="4"/>
      <c r="B91" s="5"/>
      <c r="C91" s="5"/>
      <c r="D91" s="25"/>
      <c r="E91" s="5"/>
      <c r="F91" s="6"/>
      <c r="G91" s="8"/>
      <c r="H91" s="8"/>
    </row>
    <row r="92" spans="1:8" s="45" customFormat="1" ht="13.75" customHeight="1" x14ac:dyDescent="0.35">
      <c r="A92" s="4"/>
      <c r="B92" s="5"/>
      <c r="C92" s="5"/>
      <c r="D92" s="25"/>
      <c r="E92" s="5"/>
      <c r="F92" s="6"/>
      <c r="G92" s="8"/>
      <c r="H92" s="8"/>
    </row>
    <row r="93" spans="1:8" s="45" customFormat="1" ht="13.75" customHeight="1" x14ac:dyDescent="0.35">
      <c r="A93" s="4"/>
      <c r="B93" s="5"/>
      <c r="C93" s="5"/>
      <c r="D93" s="25"/>
      <c r="E93" s="5"/>
      <c r="F93" s="6"/>
      <c r="G93" s="8"/>
      <c r="H93" s="8"/>
    </row>
    <row r="94" spans="1:8" s="45" customFormat="1" x14ac:dyDescent="0.35">
      <c r="A94" s="4"/>
      <c r="B94" s="5"/>
      <c r="C94" s="5"/>
      <c r="D94" s="25"/>
      <c r="E94" s="5"/>
      <c r="F94" s="6"/>
      <c r="G94" s="8"/>
      <c r="H94" s="8"/>
    </row>
    <row r="95" spans="1:8" x14ac:dyDescent="0.35">
      <c r="A95" s="21"/>
      <c r="B95" s="22"/>
      <c r="C95" s="22"/>
      <c r="D95" s="22"/>
      <c r="E95" s="5"/>
      <c r="F95" s="23"/>
      <c r="G95" s="8"/>
    </row>
    <row r="96" spans="1:8" x14ac:dyDescent="0.35">
      <c r="A96" s="21"/>
      <c r="B96" s="22"/>
      <c r="C96" s="22"/>
      <c r="D96" s="22"/>
      <c r="E96" s="5"/>
      <c r="F96" s="23"/>
      <c r="G96" s="48">
        <f>SUM(G2:G95)</f>
        <v>103.94</v>
      </c>
      <c r="H96" s="48">
        <f>SUM(H2:H95)</f>
        <v>103.94</v>
      </c>
    </row>
    <row r="97" spans="1:8" x14ac:dyDescent="0.35">
      <c r="A97" s="21"/>
      <c r="B97" s="22"/>
      <c r="C97" s="22"/>
      <c r="D97" s="22"/>
      <c r="E97" s="5"/>
      <c r="F97" s="23"/>
      <c r="G97" s="8"/>
    </row>
    <row r="98" spans="1:8" s="86" customFormat="1" x14ac:dyDescent="0.35">
      <c r="A98" s="89"/>
      <c r="B98" s="90"/>
      <c r="C98" s="90"/>
      <c r="D98" s="90"/>
      <c r="E98" s="91"/>
      <c r="F98" s="92"/>
      <c r="G98" s="93"/>
      <c r="H98" s="93"/>
    </row>
  </sheetData>
  <phoneticPr fontId="22" type="noConversion"/>
  <pageMargins left="0.31496062992125984" right="0.19685039370078741" top="0.59055118110236227" bottom="0.19685039370078741" header="0.31496062992125984" footer="0.31496062992125984"/>
  <pageSetup paperSize="9" scale="95" orientation="portrait" r:id="rId1"/>
  <headerFooter>
    <oddHeader>&amp;LSCI - ACHATS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K49"/>
  <sheetViews>
    <sheetView workbookViewId="0">
      <selection sqref="A1:H6"/>
    </sheetView>
  </sheetViews>
  <sheetFormatPr baseColWidth="10" defaultColWidth="8.54296875" defaultRowHeight="14.5" x14ac:dyDescent="0.35"/>
  <cols>
    <col min="1" max="1" width="11.54296875" customWidth="1"/>
    <col min="2" max="2" width="3.90625" customWidth="1"/>
    <col min="3" max="3" width="3" customWidth="1"/>
    <col min="4" max="4" width="10.54296875" customWidth="1"/>
    <col min="5" max="5" width="9.54296875" customWidth="1"/>
    <col min="6" max="6" width="29.453125" style="11" customWidth="1"/>
    <col min="7" max="7" width="10.453125" customWidth="1"/>
    <col min="8" max="8" width="9.6328125" customWidth="1"/>
    <col min="9" max="9" width="9.453125" customWidth="1"/>
    <col min="10" max="10" width="10.54296875" customWidth="1"/>
    <col min="11" max="11" width="11.54296875" customWidth="1"/>
  </cols>
  <sheetData>
    <row r="1" spans="1:11" x14ac:dyDescent="0.35">
      <c r="A1" s="149"/>
      <c r="B1" s="149"/>
      <c r="C1" s="96"/>
      <c r="D1" s="150"/>
      <c r="E1" s="151"/>
      <c r="F1" s="202"/>
      <c r="G1" s="152"/>
      <c r="H1" s="152"/>
      <c r="I1" s="39">
        <f>+H1</f>
        <v>0</v>
      </c>
      <c r="J1" s="21"/>
      <c r="K1" s="32"/>
    </row>
    <row r="2" spans="1:11" x14ac:dyDescent="0.35">
      <c r="A2" s="95"/>
      <c r="B2" s="95"/>
      <c r="C2" s="96"/>
      <c r="D2" s="150"/>
      <c r="E2" s="97"/>
      <c r="F2" s="101"/>
      <c r="G2" s="99"/>
      <c r="H2" s="99"/>
      <c r="I2" s="39">
        <f>+I1-G2+H2</f>
        <v>0</v>
      </c>
      <c r="J2" s="4"/>
      <c r="K2" s="32"/>
    </row>
    <row r="3" spans="1:11" x14ac:dyDescent="0.35">
      <c r="A3" s="95"/>
      <c r="B3" s="95"/>
      <c r="C3" s="96"/>
      <c r="D3" s="96"/>
      <c r="E3" s="96"/>
      <c r="F3" s="132"/>
      <c r="G3" s="203"/>
      <c r="H3" s="99"/>
      <c r="I3" s="39">
        <f t="shared" ref="I3:I28" si="0">+I2-G3+H3</f>
        <v>0</v>
      </c>
      <c r="J3" s="4"/>
      <c r="K3" s="32"/>
    </row>
    <row r="4" spans="1:11" x14ac:dyDescent="0.35">
      <c r="A4" s="95"/>
      <c r="B4" s="95"/>
      <c r="C4" s="96"/>
      <c r="D4" s="96"/>
      <c r="E4" s="96"/>
      <c r="F4" s="132"/>
      <c r="G4" s="203"/>
      <c r="H4" s="99"/>
      <c r="I4" s="39">
        <f t="shared" si="0"/>
        <v>0</v>
      </c>
      <c r="J4" s="4"/>
      <c r="K4" s="32"/>
    </row>
    <row r="5" spans="1:11" x14ac:dyDescent="0.35">
      <c r="A5" s="95"/>
      <c r="B5" s="95"/>
      <c r="C5" s="96"/>
      <c r="D5" s="96"/>
      <c r="E5" s="96"/>
      <c r="F5" s="132"/>
      <c r="G5" s="203"/>
      <c r="H5" s="99"/>
      <c r="I5" s="39">
        <f t="shared" si="0"/>
        <v>0</v>
      </c>
      <c r="J5" s="34"/>
      <c r="K5" s="32"/>
    </row>
    <row r="6" spans="1:11" x14ac:dyDescent="0.35">
      <c r="A6" s="95"/>
      <c r="B6" s="95"/>
      <c r="C6" s="96"/>
      <c r="D6" s="96"/>
      <c r="E6" s="96"/>
      <c r="F6" s="132"/>
      <c r="G6" s="203"/>
      <c r="H6" s="99"/>
      <c r="I6" s="39">
        <f t="shared" si="0"/>
        <v>0</v>
      </c>
      <c r="J6" s="34"/>
      <c r="K6" s="32"/>
    </row>
    <row r="7" spans="1:11" x14ac:dyDescent="0.35">
      <c r="A7" s="4"/>
      <c r="B7" s="4"/>
      <c r="C7" s="7"/>
      <c r="D7" s="7"/>
      <c r="E7" s="7"/>
      <c r="F7" s="6"/>
      <c r="G7" s="27"/>
      <c r="H7" s="8"/>
      <c r="I7" s="39">
        <f t="shared" si="0"/>
        <v>0</v>
      </c>
      <c r="J7" s="34"/>
      <c r="K7" s="32"/>
    </row>
    <row r="8" spans="1:11" x14ac:dyDescent="0.35">
      <c r="A8" s="4"/>
      <c r="B8" s="4"/>
      <c r="C8" s="7"/>
      <c r="D8" s="7"/>
      <c r="E8" s="7"/>
      <c r="F8" s="6"/>
      <c r="G8" s="27"/>
      <c r="H8" s="8"/>
      <c r="I8" s="39">
        <f t="shared" si="0"/>
        <v>0</v>
      </c>
      <c r="J8" s="34"/>
      <c r="K8" s="32"/>
    </row>
    <row r="9" spans="1:11" x14ac:dyDescent="0.35">
      <c r="A9" s="4"/>
      <c r="B9" s="4"/>
      <c r="C9" s="7"/>
      <c r="D9" s="7"/>
      <c r="E9" s="7"/>
      <c r="F9" s="6"/>
      <c r="G9" s="27"/>
      <c r="H9" s="8"/>
      <c r="I9" s="39">
        <f t="shared" si="0"/>
        <v>0</v>
      </c>
      <c r="J9" s="34"/>
      <c r="K9" s="32"/>
    </row>
    <row r="10" spans="1:11" x14ac:dyDescent="0.35">
      <c r="A10" s="4"/>
      <c r="B10" s="4"/>
      <c r="C10" s="7"/>
      <c r="D10" s="7"/>
      <c r="E10" s="7"/>
      <c r="F10" s="6"/>
      <c r="G10" s="27"/>
      <c r="H10" s="8"/>
      <c r="I10" s="39">
        <f t="shared" si="0"/>
        <v>0</v>
      </c>
      <c r="J10" s="34"/>
      <c r="K10" s="32"/>
    </row>
    <row r="11" spans="1:11" x14ac:dyDescent="0.35">
      <c r="A11" s="4"/>
      <c r="B11" s="4"/>
      <c r="C11" s="7"/>
      <c r="D11" s="7"/>
      <c r="E11" s="7"/>
      <c r="F11" s="6"/>
      <c r="G11" s="27"/>
      <c r="H11" s="8"/>
      <c r="I11" s="39">
        <f t="shared" si="0"/>
        <v>0</v>
      </c>
      <c r="J11" s="34"/>
      <c r="K11" s="32"/>
    </row>
    <row r="12" spans="1:11" x14ac:dyDescent="0.35">
      <c r="A12" s="4"/>
      <c r="B12" s="4"/>
      <c r="C12" s="7"/>
      <c r="D12" s="7"/>
      <c r="E12" s="7"/>
      <c r="F12" s="6"/>
      <c r="G12" s="27"/>
      <c r="H12" s="8"/>
      <c r="I12" s="39">
        <f t="shared" si="0"/>
        <v>0</v>
      </c>
      <c r="J12" s="34"/>
      <c r="K12" s="32"/>
    </row>
    <row r="13" spans="1:11" x14ac:dyDescent="0.35">
      <c r="A13" s="4"/>
      <c r="B13" s="4"/>
      <c r="C13" s="7"/>
      <c r="D13" s="7"/>
      <c r="E13" s="7"/>
      <c r="F13" s="6"/>
      <c r="G13" s="27"/>
      <c r="H13" s="8"/>
      <c r="I13" s="39">
        <f t="shared" si="0"/>
        <v>0</v>
      </c>
      <c r="J13" s="34"/>
      <c r="K13" s="32"/>
    </row>
    <row r="14" spans="1:11" x14ac:dyDescent="0.35">
      <c r="A14" s="4"/>
      <c r="B14" s="4"/>
      <c r="C14" s="7"/>
      <c r="D14" s="7"/>
      <c r="E14" s="7"/>
      <c r="F14" s="6"/>
      <c r="G14" s="27"/>
      <c r="H14" s="8"/>
      <c r="I14" s="39">
        <f t="shared" si="0"/>
        <v>0</v>
      </c>
      <c r="J14" s="34"/>
      <c r="K14" s="32"/>
    </row>
    <row r="15" spans="1:11" x14ac:dyDescent="0.35">
      <c r="A15" s="4"/>
      <c r="B15" s="4"/>
      <c r="C15" s="7"/>
      <c r="D15" s="7"/>
      <c r="E15" s="7"/>
      <c r="F15" s="6"/>
      <c r="G15" s="27"/>
      <c r="H15" s="8"/>
      <c r="I15" s="39">
        <f t="shared" si="0"/>
        <v>0</v>
      </c>
      <c r="J15" s="34"/>
      <c r="K15" s="32"/>
    </row>
    <row r="16" spans="1:11" x14ac:dyDescent="0.35">
      <c r="A16" s="4"/>
      <c r="B16" s="4"/>
      <c r="C16" s="7"/>
      <c r="D16" s="7"/>
      <c r="E16" s="7"/>
      <c r="F16" s="6"/>
      <c r="G16" s="27"/>
      <c r="H16" s="8"/>
      <c r="I16" s="39">
        <f t="shared" si="0"/>
        <v>0</v>
      </c>
      <c r="J16" s="34"/>
      <c r="K16" s="32"/>
    </row>
    <row r="17" spans="1:11" x14ac:dyDescent="0.35">
      <c r="A17" s="4"/>
      <c r="B17" s="4"/>
      <c r="C17" s="7"/>
      <c r="D17" s="7"/>
      <c r="E17" s="7"/>
      <c r="F17" s="6"/>
      <c r="G17" s="27"/>
      <c r="H17" s="8"/>
      <c r="I17" s="39">
        <f t="shared" si="0"/>
        <v>0</v>
      </c>
      <c r="J17" s="34"/>
      <c r="K17" s="32"/>
    </row>
    <row r="18" spans="1:11" x14ac:dyDescent="0.35">
      <c r="A18" s="4"/>
      <c r="B18" s="4"/>
      <c r="C18" s="7"/>
      <c r="D18" s="7"/>
      <c r="E18" s="7"/>
      <c r="F18" s="6"/>
      <c r="G18" s="27"/>
      <c r="H18" s="8"/>
      <c r="I18" s="39">
        <f t="shared" si="0"/>
        <v>0</v>
      </c>
      <c r="J18" s="34"/>
      <c r="K18" s="32"/>
    </row>
    <row r="19" spans="1:11" x14ac:dyDescent="0.35">
      <c r="A19" s="4"/>
      <c r="B19" s="4"/>
      <c r="C19" s="7"/>
      <c r="D19" s="7"/>
      <c r="E19" s="7"/>
      <c r="F19" s="6"/>
      <c r="G19" s="27"/>
      <c r="H19" s="8"/>
      <c r="I19" s="39">
        <f t="shared" si="0"/>
        <v>0</v>
      </c>
      <c r="J19" s="34"/>
      <c r="K19" s="32"/>
    </row>
    <row r="20" spans="1:11" x14ac:dyDescent="0.35">
      <c r="A20" s="4"/>
      <c r="B20" s="4"/>
      <c r="C20" s="7"/>
      <c r="D20" s="7"/>
      <c r="E20" s="7"/>
      <c r="F20" s="6"/>
      <c r="G20" s="27"/>
      <c r="H20" s="8"/>
      <c r="I20" s="39">
        <f t="shared" si="0"/>
        <v>0</v>
      </c>
      <c r="J20" s="34"/>
      <c r="K20" s="32"/>
    </row>
    <row r="21" spans="1:11" x14ac:dyDescent="0.35">
      <c r="A21" s="4"/>
      <c r="B21" s="4"/>
      <c r="C21" s="7"/>
      <c r="D21" s="7"/>
      <c r="E21" s="7"/>
      <c r="F21" s="6"/>
      <c r="G21" s="27"/>
      <c r="H21" s="8"/>
      <c r="I21" s="39">
        <f t="shared" si="0"/>
        <v>0</v>
      </c>
      <c r="J21" s="34"/>
      <c r="K21" s="32"/>
    </row>
    <row r="22" spans="1:11" x14ac:dyDescent="0.35">
      <c r="A22" s="4"/>
      <c r="B22" s="4"/>
      <c r="C22" s="7"/>
      <c r="D22" s="7"/>
      <c r="E22" s="7"/>
      <c r="F22" s="6"/>
      <c r="G22" s="27"/>
      <c r="H22" s="8"/>
      <c r="I22" s="39">
        <f t="shared" si="0"/>
        <v>0</v>
      </c>
      <c r="J22" s="34"/>
      <c r="K22" s="32"/>
    </row>
    <row r="23" spans="1:11" x14ac:dyDescent="0.35">
      <c r="A23" s="4"/>
      <c r="B23" s="4"/>
      <c r="C23" s="7"/>
      <c r="D23" s="7"/>
      <c r="E23" s="7"/>
      <c r="F23" s="6"/>
      <c r="G23" s="27"/>
      <c r="H23" s="8"/>
      <c r="I23" s="39">
        <f t="shared" si="0"/>
        <v>0</v>
      </c>
      <c r="J23" s="34"/>
      <c r="K23" s="32"/>
    </row>
    <row r="24" spans="1:11" x14ac:dyDescent="0.35">
      <c r="A24" s="4"/>
      <c r="B24" s="4"/>
      <c r="C24" s="7"/>
      <c r="D24" s="7"/>
      <c r="E24" s="7"/>
      <c r="F24" s="6"/>
      <c r="G24" s="27"/>
      <c r="H24" s="8"/>
      <c r="I24" s="39">
        <f t="shared" si="0"/>
        <v>0</v>
      </c>
      <c r="J24" s="34"/>
      <c r="K24" s="32"/>
    </row>
    <row r="25" spans="1:11" x14ac:dyDescent="0.35">
      <c r="A25" s="4"/>
      <c r="B25" s="4"/>
      <c r="C25" s="7"/>
      <c r="D25" s="7"/>
      <c r="E25" s="7"/>
      <c r="F25" s="6"/>
      <c r="G25" s="27"/>
      <c r="H25" s="8"/>
      <c r="I25" s="39">
        <f t="shared" si="0"/>
        <v>0</v>
      </c>
      <c r="J25" s="34"/>
      <c r="K25" s="32"/>
    </row>
    <row r="26" spans="1:11" x14ac:dyDescent="0.35">
      <c r="A26" s="4"/>
      <c r="B26" s="4"/>
      <c r="C26" s="7"/>
      <c r="D26" s="7"/>
      <c r="E26" s="7"/>
      <c r="F26" s="6"/>
      <c r="G26" s="27"/>
      <c r="H26" s="8"/>
      <c r="I26" s="39">
        <f t="shared" si="0"/>
        <v>0</v>
      </c>
      <c r="J26" s="34"/>
      <c r="K26" s="32"/>
    </row>
    <row r="27" spans="1:11" x14ac:dyDescent="0.35">
      <c r="A27" s="4"/>
      <c r="B27" s="4"/>
      <c r="C27" s="7"/>
      <c r="D27" s="7"/>
      <c r="E27" s="7"/>
      <c r="F27" s="6"/>
      <c r="G27" s="27"/>
      <c r="H27" s="8"/>
      <c r="I27" s="39">
        <f t="shared" si="0"/>
        <v>0</v>
      </c>
      <c r="J27" s="4"/>
      <c r="K27" s="32"/>
    </row>
    <row r="28" spans="1:11" x14ac:dyDescent="0.35">
      <c r="A28" s="4"/>
      <c r="B28" s="4"/>
      <c r="C28" s="7"/>
      <c r="D28" s="7"/>
      <c r="E28" s="7"/>
      <c r="F28" s="72"/>
      <c r="G28" s="40"/>
      <c r="H28" s="8"/>
      <c r="I28" s="39">
        <f t="shared" si="0"/>
        <v>0</v>
      </c>
      <c r="J28" s="4"/>
      <c r="K28" s="32"/>
    </row>
    <row r="29" spans="1:11" x14ac:dyDescent="0.35">
      <c r="A29" s="4"/>
      <c r="B29" s="4"/>
      <c r="C29" s="4"/>
      <c r="D29" s="22"/>
      <c r="E29" s="22"/>
      <c r="F29" s="13"/>
      <c r="G29" s="27"/>
      <c r="H29" s="40"/>
      <c r="I29" s="39"/>
      <c r="J29" s="4"/>
      <c r="K29" s="32"/>
    </row>
    <row r="30" spans="1:11" x14ac:dyDescent="0.35">
      <c r="A30" s="41"/>
      <c r="B30" s="41"/>
      <c r="C30" s="41"/>
      <c r="D30" s="42"/>
      <c r="E30" s="42"/>
      <c r="F30" s="43"/>
      <c r="G30" s="39">
        <f>SUM(G1:G29)</f>
        <v>0</v>
      </c>
      <c r="H30" s="39">
        <f>SUM(H1:H29)</f>
        <v>0</v>
      </c>
      <c r="I30" s="52">
        <f>+H30-G30</f>
        <v>0</v>
      </c>
      <c r="J30" s="4"/>
      <c r="K30" s="32"/>
    </row>
    <row r="31" spans="1:11" x14ac:dyDescent="0.35">
      <c r="A31" s="41"/>
      <c r="B31" s="41"/>
      <c r="C31" s="41"/>
      <c r="D31" s="42"/>
      <c r="E31" s="42"/>
      <c r="F31" s="43"/>
      <c r="G31" s="39"/>
      <c r="H31" s="39"/>
      <c r="I31" s="52"/>
      <c r="J31" s="4"/>
      <c r="K31" s="32"/>
    </row>
    <row r="32" spans="1:11" x14ac:dyDescent="0.35">
      <c r="A32" s="41"/>
      <c r="B32" s="41"/>
      <c r="C32" s="41"/>
      <c r="D32" s="42"/>
      <c r="E32" s="42"/>
      <c r="F32" s="43"/>
      <c r="G32" s="39"/>
      <c r="H32" s="39"/>
      <c r="I32" s="52"/>
      <c r="J32" s="4"/>
      <c r="K32" s="32"/>
    </row>
    <row r="33" spans="1:11" x14ac:dyDescent="0.35">
      <c r="A33" s="41"/>
      <c r="B33" s="41"/>
      <c r="C33" s="41"/>
      <c r="D33" s="42"/>
      <c r="E33" s="42"/>
      <c r="F33" s="43"/>
      <c r="G33" s="39"/>
      <c r="H33" s="39"/>
      <c r="I33" s="52"/>
      <c r="J33" s="4"/>
      <c r="K33" s="32"/>
    </row>
    <row r="34" spans="1:11" x14ac:dyDescent="0.35">
      <c r="A34" s="41"/>
      <c r="B34" s="41"/>
      <c r="C34" s="41"/>
      <c r="D34" s="42"/>
      <c r="E34" s="42"/>
      <c r="F34" s="43"/>
      <c r="G34" s="39"/>
      <c r="H34" s="39"/>
      <c r="I34" s="52"/>
      <c r="J34" s="4"/>
      <c r="K34" s="32"/>
    </row>
    <row r="35" spans="1:11" x14ac:dyDescent="0.35">
      <c r="A35" s="41"/>
      <c r="B35" s="41"/>
      <c r="C35" s="41"/>
      <c r="D35" s="42"/>
      <c r="E35" s="42"/>
      <c r="F35" s="43"/>
      <c r="G35" s="39"/>
      <c r="H35" s="39"/>
      <c r="I35" s="52"/>
      <c r="J35" s="4"/>
      <c r="K35" s="32"/>
    </row>
    <row r="36" spans="1:11" x14ac:dyDescent="0.35">
      <c r="A36" s="41"/>
      <c r="B36" s="41"/>
      <c r="C36" s="41"/>
      <c r="D36" s="42"/>
      <c r="E36" s="42"/>
      <c r="F36" s="43"/>
      <c r="G36" s="39"/>
      <c r="H36" s="39"/>
      <c r="I36" s="52"/>
      <c r="J36" s="4"/>
      <c r="K36" s="32"/>
    </row>
    <row r="37" spans="1:11" x14ac:dyDescent="0.35">
      <c r="A37" s="4"/>
      <c r="B37" s="4"/>
      <c r="C37" s="4"/>
      <c r="D37" s="7"/>
      <c r="E37" s="5"/>
      <c r="F37" s="6"/>
      <c r="G37" s="8"/>
      <c r="H37" s="8"/>
      <c r="I37" s="7"/>
      <c r="J37" s="4"/>
      <c r="K37" s="32"/>
    </row>
    <row r="38" spans="1:11" x14ac:dyDescent="0.35">
      <c r="A38" s="73">
        <v>43891</v>
      </c>
      <c r="B38" s="73"/>
      <c r="C38" s="73"/>
      <c r="D38" s="30"/>
      <c r="E38" s="30"/>
      <c r="F38" s="43" t="s">
        <v>147</v>
      </c>
      <c r="G38" s="38"/>
      <c r="H38" s="38">
        <v>1203.77</v>
      </c>
      <c r="I38" s="39">
        <f>+H38</f>
        <v>1203.77</v>
      </c>
      <c r="J38" s="21"/>
      <c r="K38" s="32"/>
    </row>
    <row r="39" spans="1:11" x14ac:dyDescent="0.35">
      <c r="A39" s="4">
        <v>43891</v>
      </c>
      <c r="B39" s="4"/>
      <c r="C39" s="4"/>
      <c r="D39" s="7">
        <v>615000</v>
      </c>
      <c r="E39" s="7"/>
      <c r="F39" s="6" t="s">
        <v>144</v>
      </c>
      <c r="G39" s="27">
        <v>5</v>
      </c>
      <c r="H39" s="8"/>
      <c r="I39" s="39">
        <f>+I38-G39+H39</f>
        <v>1198.77</v>
      </c>
      <c r="J39" s="4"/>
      <c r="K39" s="32"/>
    </row>
    <row r="40" spans="1:11" x14ac:dyDescent="0.35">
      <c r="A40" s="4">
        <v>43891</v>
      </c>
      <c r="B40" s="4"/>
      <c r="C40" s="4"/>
      <c r="D40" s="7" t="s">
        <v>2</v>
      </c>
      <c r="E40" s="7"/>
      <c r="F40" s="6" t="s">
        <v>145</v>
      </c>
      <c r="G40" s="27">
        <v>25.08</v>
      </c>
      <c r="H40" s="8"/>
      <c r="I40" s="39">
        <f>+I39-G40+H40</f>
        <v>1173.69</v>
      </c>
      <c r="J40" s="4"/>
      <c r="K40" s="32"/>
    </row>
    <row r="41" spans="1:11" x14ac:dyDescent="0.35">
      <c r="A41" s="4">
        <v>43891</v>
      </c>
      <c r="B41" s="4"/>
      <c r="C41" s="4"/>
      <c r="D41" s="7">
        <v>615000</v>
      </c>
      <c r="E41" s="7"/>
      <c r="F41" s="6" t="s">
        <v>146</v>
      </c>
      <c r="G41" s="27">
        <v>1.5</v>
      </c>
      <c r="H41" s="8"/>
      <c r="I41" s="39">
        <f>+I40-G41+H41</f>
        <v>1172.19</v>
      </c>
      <c r="J41" s="21"/>
      <c r="K41" s="32"/>
    </row>
    <row r="42" spans="1:11" x14ac:dyDescent="0.35">
      <c r="A42" s="4"/>
      <c r="B42" s="4"/>
      <c r="C42" s="4"/>
      <c r="D42" s="22"/>
      <c r="E42" s="22"/>
      <c r="F42" s="13"/>
      <c r="G42" s="27"/>
      <c r="H42" s="40"/>
      <c r="I42" s="39"/>
      <c r="J42" s="21"/>
      <c r="K42" s="32"/>
    </row>
    <row r="43" spans="1:11" x14ac:dyDescent="0.35">
      <c r="A43" s="41"/>
      <c r="B43" s="41"/>
      <c r="C43" s="41"/>
      <c r="D43" s="42"/>
      <c r="E43" s="42"/>
      <c r="F43" s="43"/>
      <c r="G43" s="39">
        <f>SUM(G38:G42)</f>
        <v>31.58</v>
      </c>
      <c r="H43" s="39">
        <f>SUM(H38:H42)</f>
        <v>1203.77</v>
      </c>
      <c r="I43" s="52">
        <f>+H43-G43</f>
        <v>1172.19</v>
      </c>
      <c r="J43" s="4"/>
      <c r="K43" s="32"/>
    </row>
    <row r="44" spans="1:11" x14ac:dyDescent="0.35">
      <c r="A44" s="41"/>
      <c r="B44" s="41"/>
      <c r="C44" s="41"/>
      <c r="D44" s="42"/>
      <c r="E44" s="42"/>
      <c r="F44" s="43"/>
      <c r="G44" s="39"/>
      <c r="H44" s="39"/>
      <c r="I44" s="39"/>
      <c r="J44" s="21"/>
      <c r="K44" s="32"/>
    </row>
    <row r="45" spans="1:11" x14ac:dyDescent="0.35">
      <c r="A45" s="4"/>
      <c r="B45" s="4"/>
      <c r="C45" s="4"/>
      <c r="D45" s="14"/>
      <c r="E45" s="15"/>
      <c r="F45" s="6"/>
      <c r="G45" s="15"/>
      <c r="H45" s="16"/>
      <c r="I45" s="19"/>
    </row>
    <row r="46" spans="1:11" x14ac:dyDescent="0.35">
      <c r="A46" s="4"/>
      <c r="B46" s="4"/>
      <c r="C46" s="4"/>
      <c r="D46" s="14"/>
      <c r="E46" s="15"/>
      <c r="F46" s="6"/>
      <c r="G46" s="15"/>
      <c r="H46" s="16"/>
      <c r="I46" s="19"/>
    </row>
    <row r="47" spans="1:11" x14ac:dyDescent="0.35">
      <c r="A47" s="4"/>
      <c r="B47" s="4"/>
      <c r="C47" s="4"/>
      <c r="D47" s="14"/>
      <c r="E47" s="15"/>
      <c r="F47" s="6"/>
      <c r="G47" s="15"/>
      <c r="H47" s="16"/>
      <c r="I47" s="19"/>
    </row>
    <row r="48" spans="1:11" x14ac:dyDescent="0.35">
      <c r="D48" s="1"/>
      <c r="H48" s="2"/>
      <c r="I48" s="3"/>
    </row>
    <row r="49" spans="4:9" x14ac:dyDescent="0.35">
      <c r="D49" s="1"/>
      <c r="H49" s="20"/>
      <c r="I49" s="20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&amp;LCAISSE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238A-5CD7-4624-B359-C9C6DE277B91}">
  <dimension ref="B1:N78"/>
  <sheetViews>
    <sheetView workbookViewId="0">
      <selection activeCell="B6" sqref="B6"/>
    </sheetView>
  </sheetViews>
  <sheetFormatPr baseColWidth="10" defaultRowHeight="14.5" x14ac:dyDescent="0.35"/>
  <cols>
    <col min="1" max="1" width="6" customWidth="1"/>
    <col min="2" max="2" width="19.54296875" bestFit="1" customWidth="1"/>
    <col min="3" max="4" width="7.26953125" bestFit="1" customWidth="1"/>
    <col min="5" max="5" width="7.90625" bestFit="1" customWidth="1"/>
    <col min="6" max="6" width="3.36328125" style="80" customWidth="1"/>
    <col min="7" max="7" width="3" bestFit="1" customWidth="1"/>
    <col min="8" max="9" width="3" customWidth="1"/>
    <col min="10" max="10" width="3.6328125" customWidth="1"/>
    <col min="11" max="11" width="20.1796875" bestFit="1" customWidth="1"/>
    <col min="12" max="12" width="15" bestFit="1" customWidth="1"/>
    <col min="13" max="13" width="7.453125" bestFit="1" customWidth="1"/>
    <col min="14" max="14" width="4.08984375" bestFit="1" customWidth="1"/>
  </cols>
  <sheetData>
    <row r="1" spans="2:14" ht="15" thickBot="1" x14ac:dyDescent="0.4">
      <c r="K1" s="190" t="s">
        <v>204</v>
      </c>
      <c r="L1" s="191" t="s">
        <v>186</v>
      </c>
    </row>
    <row r="2" spans="2:14" ht="15" thickBot="1" x14ac:dyDescent="0.4"/>
    <row r="3" spans="2:14" ht="15" thickBot="1" x14ac:dyDescent="0.4">
      <c r="B3" s="153" t="s">
        <v>151</v>
      </c>
      <c r="C3" s="158" t="s">
        <v>163</v>
      </c>
      <c r="D3" s="159" t="s">
        <v>164</v>
      </c>
      <c r="E3" s="157" t="s">
        <v>162</v>
      </c>
      <c r="F3" s="197"/>
      <c r="G3" s="171"/>
      <c r="H3" s="171"/>
      <c r="I3" s="171"/>
      <c r="K3" s="153" t="s">
        <v>151</v>
      </c>
      <c r="L3" s="158" t="s">
        <v>163</v>
      </c>
      <c r="M3" s="159" t="s">
        <v>164</v>
      </c>
      <c r="N3" s="157" t="s">
        <v>162</v>
      </c>
    </row>
    <row r="4" spans="2:14" x14ac:dyDescent="0.35">
      <c r="B4" s="154">
        <v>1</v>
      </c>
      <c r="C4" s="160">
        <v>33897.770000000004</v>
      </c>
      <c r="D4" s="161">
        <v>34536</v>
      </c>
      <c r="E4" s="162">
        <v>-638.22999999999593</v>
      </c>
      <c r="F4" s="198"/>
      <c r="K4" s="154">
        <v>1</v>
      </c>
      <c r="L4" s="160">
        <v>1500</v>
      </c>
      <c r="M4" s="161">
        <v>1500</v>
      </c>
      <c r="N4" s="162">
        <v>0</v>
      </c>
    </row>
    <row r="5" spans="2:14" ht="15" thickBot="1" x14ac:dyDescent="0.4">
      <c r="B5" s="223">
        <v>3</v>
      </c>
      <c r="C5" s="163">
        <v>1373.53</v>
      </c>
      <c r="D5" s="164">
        <v>1390</v>
      </c>
      <c r="E5" s="165">
        <v>-16.470000000000027</v>
      </c>
      <c r="F5" s="198"/>
      <c r="K5" s="155">
        <v>4</v>
      </c>
      <c r="L5" s="163">
        <v>1500</v>
      </c>
      <c r="M5" s="164">
        <v>1500</v>
      </c>
      <c r="N5" s="165">
        <v>0</v>
      </c>
    </row>
    <row r="6" spans="2:14" ht="15" thickBot="1" x14ac:dyDescent="0.4">
      <c r="B6" s="223">
        <v>4</v>
      </c>
      <c r="C6" s="163">
        <v>36284.44999999999</v>
      </c>
      <c r="D6" s="164">
        <v>37387.979999999989</v>
      </c>
      <c r="E6" s="165">
        <v>-1103.5299999999988</v>
      </c>
      <c r="F6" s="198"/>
      <c r="K6" s="156" t="s">
        <v>152</v>
      </c>
      <c r="L6" s="166">
        <v>3000</v>
      </c>
      <c r="M6" s="167">
        <v>3000</v>
      </c>
      <c r="N6" s="168">
        <v>0</v>
      </c>
    </row>
    <row r="7" spans="2:14" ht="15" thickBot="1" x14ac:dyDescent="0.4">
      <c r="B7" s="155">
        <v>5</v>
      </c>
      <c r="C7" s="163">
        <v>110419</v>
      </c>
      <c r="D7" s="164">
        <v>34531.11</v>
      </c>
      <c r="E7" s="165">
        <v>75887.89</v>
      </c>
      <c r="F7" s="199"/>
      <c r="G7" s="1"/>
      <c r="H7" s="1"/>
      <c r="I7" s="1"/>
    </row>
    <row r="8" spans="2:14" x14ac:dyDescent="0.35">
      <c r="B8" s="252">
        <v>512100</v>
      </c>
      <c r="C8" s="163">
        <v>94278</v>
      </c>
      <c r="D8" s="164">
        <v>33897.770000000004</v>
      </c>
      <c r="E8" s="165">
        <v>60380.229999999996</v>
      </c>
      <c r="F8" s="199"/>
      <c r="G8" s="62"/>
      <c r="H8" s="62"/>
      <c r="I8" s="62"/>
    </row>
    <row r="9" spans="2:14" ht="15" thickBot="1" x14ac:dyDescent="0.4">
      <c r="B9" s="252">
        <v>512101</v>
      </c>
      <c r="C9" s="163">
        <v>16141</v>
      </c>
      <c r="D9" s="164">
        <v>633.34</v>
      </c>
      <c r="E9" s="165">
        <v>15507.66</v>
      </c>
      <c r="F9" s="198"/>
      <c r="G9" s="62"/>
      <c r="H9" s="62"/>
      <c r="I9" s="62"/>
    </row>
    <row r="10" spans="2:14" x14ac:dyDescent="0.35">
      <c r="B10" s="154">
        <v>6</v>
      </c>
      <c r="C10" s="163">
        <v>77144.639999999999</v>
      </c>
      <c r="D10" s="164">
        <v>1373.53</v>
      </c>
      <c r="E10" s="172">
        <v>75771.11</v>
      </c>
      <c r="G10" s="62"/>
      <c r="H10" s="62"/>
      <c r="I10" s="62"/>
    </row>
    <row r="11" spans="2:14" x14ac:dyDescent="0.35">
      <c r="B11" s="223">
        <v>7</v>
      </c>
      <c r="C11" s="163"/>
      <c r="D11" s="164">
        <v>144316.77000000002</v>
      </c>
      <c r="E11" s="172">
        <v>-144316.77000000002</v>
      </c>
      <c r="G11" s="62"/>
      <c r="H11" s="62"/>
      <c r="I11" s="62"/>
    </row>
    <row r="12" spans="2:14" ht="15" thickBot="1" x14ac:dyDescent="0.4">
      <c r="B12" s="155" t="s">
        <v>328</v>
      </c>
      <c r="C12" s="163"/>
      <c r="D12" s="164"/>
      <c r="E12" s="165">
        <v>0</v>
      </c>
      <c r="G12" s="62"/>
      <c r="H12" s="62"/>
      <c r="I12" s="62"/>
    </row>
    <row r="13" spans="2:14" ht="15" thickBot="1" x14ac:dyDescent="0.4">
      <c r="B13" s="156" t="s">
        <v>152</v>
      </c>
      <c r="C13" s="166">
        <v>259119.39</v>
      </c>
      <c r="D13" s="167">
        <v>253535.39</v>
      </c>
      <c r="E13" s="168">
        <v>5583.9999999999709</v>
      </c>
      <c r="G13" s="62"/>
      <c r="H13" s="62"/>
      <c r="I13" s="62"/>
    </row>
    <row r="14" spans="2:14" x14ac:dyDescent="0.35">
      <c r="G14" s="62"/>
      <c r="H14" s="62"/>
      <c r="I14" s="62"/>
    </row>
    <row r="15" spans="2:14" x14ac:dyDescent="0.35">
      <c r="G15" s="251"/>
      <c r="H15" s="251"/>
      <c r="I15" s="251"/>
      <c r="J15" s="80"/>
    </row>
    <row r="16" spans="2:14" x14ac:dyDescent="0.35">
      <c r="G16" s="251"/>
      <c r="H16" s="251"/>
      <c r="I16" s="251"/>
      <c r="J16" s="80"/>
    </row>
    <row r="17" spans="7:10" x14ac:dyDescent="0.35">
      <c r="G17" s="251"/>
      <c r="H17" s="251"/>
      <c r="I17" s="251"/>
      <c r="J17" s="80"/>
    </row>
    <row r="18" spans="7:10" x14ac:dyDescent="0.35">
      <c r="G18" s="251"/>
      <c r="H18" s="251"/>
      <c r="I18" s="251"/>
      <c r="J18" s="80"/>
    </row>
    <row r="19" spans="7:10" x14ac:dyDescent="0.35">
      <c r="G19" s="251"/>
      <c r="H19" s="251"/>
      <c r="I19" s="251"/>
      <c r="J19" s="80"/>
    </row>
    <row r="20" spans="7:10" x14ac:dyDescent="0.35">
      <c r="G20" s="62"/>
      <c r="H20" s="62"/>
      <c r="I20" s="62"/>
    </row>
    <row r="21" spans="7:10" x14ac:dyDescent="0.35">
      <c r="G21" s="62"/>
      <c r="H21" s="62"/>
      <c r="I21" s="62"/>
    </row>
    <row r="22" spans="7:10" x14ac:dyDescent="0.35">
      <c r="G22" s="62"/>
      <c r="H22" s="62"/>
      <c r="I22" s="62"/>
    </row>
    <row r="23" spans="7:10" x14ac:dyDescent="0.35">
      <c r="G23" s="62"/>
      <c r="H23" s="62"/>
      <c r="I23" s="62"/>
    </row>
    <row r="24" spans="7:10" x14ac:dyDescent="0.35">
      <c r="G24" s="62"/>
      <c r="H24" s="62"/>
      <c r="I24" s="62"/>
    </row>
    <row r="25" spans="7:10" x14ac:dyDescent="0.35">
      <c r="G25" s="62"/>
      <c r="H25" s="62"/>
      <c r="I25" s="62"/>
    </row>
    <row r="26" spans="7:10" x14ac:dyDescent="0.35">
      <c r="G26" s="62"/>
      <c r="H26" s="62"/>
      <c r="I26" s="62"/>
    </row>
    <row r="27" spans="7:10" x14ac:dyDescent="0.35">
      <c r="G27" s="62"/>
      <c r="H27" s="62"/>
      <c r="I27" s="62"/>
    </row>
    <row r="28" spans="7:10" x14ac:dyDescent="0.35">
      <c r="G28" s="62"/>
      <c r="H28" s="62"/>
      <c r="I28" s="62"/>
    </row>
    <row r="29" spans="7:10" x14ac:dyDescent="0.35">
      <c r="G29" s="62"/>
      <c r="H29" s="62"/>
      <c r="I29" s="62"/>
    </row>
    <row r="30" spans="7:10" x14ac:dyDescent="0.35">
      <c r="G30" s="62"/>
      <c r="H30" s="62"/>
      <c r="I30" s="62"/>
    </row>
    <row r="31" spans="7:10" x14ac:dyDescent="0.35">
      <c r="G31" s="62"/>
      <c r="H31" s="62"/>
      <c r="I31" s="62"/>
    </row>
    <row r="32" spans="7:10" x14ac:dyDescent="0.35">
      <c r="G32" s="62"/>
      <c r="H32" s="62"/>
      <c r="I32" s="62"/>
    </row>
    <row r="33" spans="7:9" x14ac:dyDescent="0.35">
      <c r="G33" s="62"/>
      <c r="H33" s="62"/>
      <c r="I33" s="62"/>
    </row>
    <row r="42" spans="7:9" ht="15" thickBot="1" x14ac:dyDescent="0.4"/>
    <row r="43" spans="7:9" ht="15" thickBot="1" x14ac:dyDescent="0.4"/>
    <row r="45" spans="7:9" ht="15" thickBot="1" x14ac:dyDescent="0.4"/>
    <row r="48" spans="7:9" ht="15" thickBot="1" x14ac:dyDescent="0.4"/>
    <row r="49" ht="15" thickBot="1" x14ac:dyDescent="0.4"/>
    <row r="54" ht="15" thickBot="1" x14ac:dyDescent="0.4"/>
    <row r="55" ht="15" thickBot="1" x14ac:dyDescent="0.4"/>
    <row r="59" ht="15" thickBot="1" x14ac:dyDescent="0.4"/>
    <row r="60" ht="15" thickBot="1" x14ac:dyDescent="0.4"/>
    <row r="62" ht="15" thickBot="1" x14ac:dyDescent="0.4"/>
    <row r="65" ht="15" thickBot="1" x14ac:dyDescent="0.4"/>
    <row r="68" ht="15" thickBot="1" x14ac:dyDescent="0.4"/>
    <row r="73" ht="15" thickBot="1" x14ac:dyDescent="0.4"/>
    <row r="74" ht="15" thickBot="1" x14ac:dyDescent="0.4"/>
    <row r="78" ht="15" thickBot="1" x14ac:dyDescent="0.4"/>
  </sheetData>
  <conditionalFormatting pivot="1">
    <cfRule type="cellIs" dxfId="29" priority="1" operator="equal">
      <formula>0</formula>
    </cfRule>
  </conditionalFormatting>
  <pageMargins left="0.7" right="0.7" top="0.75" bottom="0.75" header="0.3" footer="0.3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J88"/>
  <sheetViews>
    <sheetView workbookViewId="0">
      <selection activeCell="J25" sqref="J25"/>
    </sheetView>
  </sheetViews>
  <sheetFormatPr baseColWidth="10" defaultRowHeight="14.5" x14ac:dyDescent="0.35"/>
  <cols>
    <col min="1" max="1" width="11.54296875" customWidth="1"/>
    <col min="2" max="2" width="31.54296875" bestFit="1" customWidth="1"/>
    <col min="4" max="4" width="29.90625" customWidth="1"/>
    <col min="5" max="5" width="5.6328125" style="62" customWidth="1"/>
    <col min="6" max="6" width="20.6328125" customWidth="1"/>
    <col min="7" max="7" width="5.6328125" style="1" customWidth="1"/>
    <col min="8" max="8" width="20.6328125" customWidth="1"/>
    <col min="9" max="9" width="5.6328125" style="1" customWidth="1"/>
    <col min="10" max="10" width="20.6328125" customWidth="1"/>
  </cols>
  <sheetData>
    <row r="1" spans="1:10" ht="18" x14ac:dyDescent="0.4">
      <c r="A1" s="283" t="s">
        <v>249</v>
      </c>
      <c r="B1" s="283"/>
      <c r="C1" s="283"/>
      <c r="D1" s="283"/>
      <c r="F1" s="63"/>
    </row>
    <row r="2" spans="1:10" ht="14.15" customHeight="1" x14ac:dyDescent="0.4">
      <c r="A2" s="61"/>
      <c r="B2" s="61"/>
      <c r="C2" s="61"/>
      <c r="D2" s="61"/>
      <c r="F2" s="63"/>
    </row>
    <row r="3" spans="1:10" x14ac:dyDescent="0.35">
      <c r="A3" s="60" t="s">
        <v>11</v>
      </c>
      <c r="B3" s="60" t="s">
        <v>12</v>
      </c>
      <c r="C3" s="60" t="s">
        <v>11</v>
      </c>
      <c r="D3" s="60" t="s">
        <v>12</v>
      </c>
      <c r="F3" s="63"/>
      <c r="H3" s="63" t="s">
        <v>173</v>
      </c>
      <c r="J3" s="148" t="s">
        <v>175</v>
      </c>
    </row>
    <row r="4" spans="1:10" ht="21.65" customHeight="1" x14ac:dyDescent="0.35">
      <c r="A4" s="55">
        <v>101000</v>
      </c>
      <c r="B4" s="56" t="s">
        <v>13</v>
      </c>
      <c r="C4" s="60"/>
      <c r="D4" s="60"/>
      <c r="E4" s="62" t="s">
        <v>114</v>
      </c>
      <c r="F4" t="s">
        <v>115</v>
      </c>
      <c r="G4" s="62" t="s">
        <v>116</v>
      </c>
      <c r="H4" t="s">
        <v>190</v>
      </c>
      <c r="I4" s="62" t="s">
        <v>116</v>
      </c>
      <c r="J4" t="s">
        <v>190</v>
      </c>
    </row>
    <row r="5" spans="1:10" x14ac:dyDescent="0.35">
      <c r="A5" s="55">
        <v>106100</v>
      </c>
      <c r="B5" s="56" t="s">
        <v>15</v>
      </c>
      <c r="C5" s="60">
        <v>606100</v>
      </c>
      <c r="D5" s="148" t="s">
        <v>153</v>
      </c>
      <c r="E5" s="62" t="s">
        <v>116</v>
      </c>
      <c r="F5" t="s">
        <v>117</v>
      </c>
      <c r="G5" s="62" t="s">
        <v>118</v>
      </c>
      <c r="H5" t="s">
        <v>186</v>
      </c>
      <c r="I5" s="62" t="s">
        <v>118</v>
      </c>
      <c r="J5" t="s">
        <v>186</v>
      </c>
    </row>
    <row r="6" spans="1:10" x14ac:dyDescent="0.35">
      <c r="A6" s="55">
        <v>106800</v>
      </c>
      <c r="B6" s="53" t="s">
        <v>17</v>
      </c>
      <c r="C6" s="60">
        <v>601000</v>
      </c>
      <c r="D6" s="148" t="s">
        <v>390</v>
      </c>
      <c r="E6" s="62" t="s">
        <v>118</v>
      </c>
      <c r="F6" t="s">
        <v>119</v>
      </c>
      <c r="G6" s="62" t="s">
        <v>120</v>
      </c>
      <c r="H6" t="s">
        <v>185</v>
      </c>
      <c r="I6" s="62" t="s">
        <v>120</v>
      </c>
      <c r="J6" t="s">
        <v>185</v>
      </c>
    </row>
    <row r="7" spans="1:10" x14ac:dyDescent="0.35">
      <c r="A7" s="55">
        <v>110000</v>
      </c>
      <c r="B7" s="53" t="s">
        <v>19</v>
      </c>
      <c r="C7" s="60">
        <v>604000</v>
      </c>
      <c r="D7" s="148" t="s">
        <v>387</v>
      </c>
      <c r="E7" s="62" t="s">
        <v>120</v>
      </c>
      <c r="F7" t="s">
        <v>121</v>
      </c>
      <c r="G7" s="62" t="s">
        <v>122</v>
      </c>
      <c r="H7" t="s">
        <v>187</v>
      </c>
      <c r="I7" s="62" t="s">
        <v>122</v>
      </c>
      <c r="J7" t="s">
        <v>187</v>
      </c>
    </row>
    <row r="8" spans="1:10" x14ac:dyDescent="0.35">
      <c r="A8" s="55">
        <v>120000</v>
      </c>
      <c r="B8" s="53" t="s">
        <v>21</v>
      </c>
      <c r="C8" s="60">
        <v>603100</v>
      </c>
      <c r="D8" s="148" t="s">
        <v>391</v>
      </c>
      <c r="E8" s="62" t="s">
        <v>122</v>
      </c>
      <c r="F8" t="s">
        <v>123</v>
      </c>
      <c r="G8" s="62" t="s">
        <v>124</v>
      </c>
      <c r="H8" t="s">
        <v>188</v>
      </c>
      <c r="I8" s="62" t="s">
        <v>124</v>
      </c>
      <c r="J8" t="s">
        <v>188</v>
      </c>
    </row>
    <row r="9" spans="1:10" x14ac:dyDescent="0.35">
      <c r="A9" s="146">
        <v>155000</v>
      </c>
      <c r="B9" s="173" t="s">
        <v>172</v>
      </c>
      <c r="C9" s="60">
        <v>603201</v>
      </c>
      <c r="D9" s="148" t="s">
        <v>396</v>
      </c>
      <c r="E9" s="62" t="s">
        <v>124</v>
      </c>
      <c r="F9" t="s">
        <v>125</v>
      </c>
      <c r="G9" s="62" t="s">
        <v>126</v>
      </c>
      <c r="H9" t="s">
        <v>203</v>
      </c>
      <c r="I9" s="62" t="s">
        <v>126</v>
      </c>
      <c r="J9" t="s">
        <v>203</v>
      </c>
    </row>
    <row r="10" spans="1:10" x14ac:dyDescent="0.35">
      <c r="A10" s="55">
        <v>168000</v>
      </c>
      <c r="B10" s="53" t="s">
        <v>148</v>
      </c>
      <c r="C10" s="55">
        <v>606300</v>
      </c>
      <c r="D10" s="53" t="s">
        <v>14</v>
      </c>
      <c r="E10" s="62" t="s">
        <v>126</v>
      </c>
      <c r="F10" t="s">
        <v>127</v>
      </c>
      <c r="G10" s="62" t="s">
        <v>128</v>
      </c>
      <c r="H10" s="147" t="s">
        <v>308</v>
      </c>
      <c r="I10" s="62" t="s">
        <v>128</v>
      </c>
      <c r="J10" s="147" t="s">
        <v>308</v>
      </c>
    </row>
    <row r="11" spans="1:10" x14ac:dyDescent="0.35">
      <c r="A11" s="55"/>
      <c r="B11" s="53"/>
      <c r="C11" s="55">
        <v>606400</v>
      </c>
      <c r="D11" s="53" t="s">
        <v>16</v>
      </c>
      <c r="E11" s="62" t="s">
        <v>128</v>
      </c>
      <c r="F11" t="s">
        <v>129</v>
      </c>
      <c r="G11" s="62" t="s">
        <v>130</v>
      </c>
      <c r="H11" t="s">
        <v>189</v>
      </c>
      <c r="I11" s="62" t="s">
        <v>130</v>
      </c>
      <c r="J11" t="s">
        <v>189</v>
      </c>
    </row>
    <row r="12" spans="1:10" x14ac:dyDescent="0.35">
      <c r="A12" s="55">
        <v>211000</v>
      </c>
      <c r="B12" s="53" t="s">
        <v>30</v>
      </c>
      <c r="C12" s="55">
        <v>607000</v>
      </c>
      <c r="D12" s="53" t="s">
        <v>375</v>
      </c>
      <c r="E12" s="62" t="s">
        <v>130</v>
      </c>
      <c r="F12" t="s">
        <v>27</v>
      </c>
      <c r="G12" s="62" t="s">
        <v>131</v>
      </c>
      <c r="H12" t="s">
        <v>191</v>
      </c>
      <c r="I12" s="62" t="s">
        <v>131</v>
      </c>
      <c r="J12" t="s">
        <v>191</v>
      </c>
    </row>
    <row r="13" spans="1:10" x14ac:dyDescent="0.35">
      <c r="A13" s="55">
        <v>213000</v>
      </c>
      <c r="B13" s="53" t="s">
        <v>32</v>
      </c>
      <c r="C13" s="55">
        <v>603700</v>
      </c>
      <c r="D13" s="53" t="s">
        <v>376</v>
      </c>
      <c r="E13" s="62" t="s">
        <v>131</v>
      </c>
      <c r="F13" t="s">
        <v>18</v>
      </c>
      <c r="G13" s="62" t="s">
        <v>132</v>
      </c>
      <c r="H13" t="s">
        <v>192</v>
      </c>
      <c r="I13" s="62" t="s">
        <v>132</v>
      </c>
      <c r="J13" t="s">
        <v>192</v>
      </c>
    </row>
    <row r="14" spans="1:10" x14ac:dyDescent="0.35">
      <c r="A14" s="55">
        <v>215000</v>
      </c>
      <c r="B14" s="53" t="s">
        <v>36</v>
      </c>
      <c r="C14" s="55">
        <v>615000</v>
      </c>
      <c r="D14" s="53" t="s">
        <v>18</v>
      </c>
      <c r="E14" s="62" t="s">
        <v>132</v>
      </c>
      <c r="F14" t="s">
        <v>22</v>
      </c>
      <c r="G14" s="62" t="s">
        <v>133</v>
      </c>
      <c r="H14" t="s">
        <v>408</v>
      </c>
      <c r="I14" s="62" t="s">
        <v>133</v>
      </c>
      <c r="J14" t="s">
        <v>408</v>
      </c>
    </row>
    <row r="15" spans="1:10" x14ac:dyDescent="0.35">
      <c r="A15" s="55">
        <v>218100</v>
      </c>
      <c r="B15" s="53" t="s">
        <v>38</v>
      </c>
      <c r="C15" s="55">
        <v>615500</v>
      </c>
      <c r="D15" s="53" t="s">
        <v>20</v>
      </c>
      <c r="E15" s="62" t="s">
        <v>133</v>
      </c>
      <c r="F15" t="s">
        <v>134</v>
      </c>
      <c r="G15" s="62" t="s">
        <v>135</v>
      </c>
      <c r="H15" t="s">
        <v>193</v>
      </c>
      <c r="I15" s="62" t="s">
        <v>135</v>
      </c>
      <c r="J15" t="s">
        <v>193</v>
      </c>
    </row>
    <row r="16" spans="1:10" x14ac:dyDescent="0.35">
      <c r="A16" s="55">
        <v>218200</v>
      </c>
      <c r="B16" s="53" t="s">
        <v>40</v>
      </c>
      <c r="C16" s="55">
        <v>616000</v>
      </c>
      <c r="D16" s="53" t="s">
        <v>22</v>
      </c>
      <c r="E16" s="62" t="s">
        <v>135</v>
      </c>
      <c r="F16" t="s">
        <v>136</v>
      </c>
      <c r="G16" s="62" t="s">
        <v>137</v>
      </c>
      <c r="H16" t="s">
        <v>194</v>
      </c>
      <c r="I16" s="62" t="s">
        <v>137</v>
      </c>
      <c r="J16" t="s">
        <v>194</v>
      </c>
    </row>
    <row r="17" spans="1:10" x14ac:dyDescent="0.35">
      <c r="A17" s="55">
        <v>218300</v>
      </c>
      <c r="B17" s="53" t="s">
        <v>42</v>
      </c>
      <c r="C17" s="55">
        <v>618000</v>
      </c>
      <c r="D17" s="53" t="s">
        <v>23</v>
      </c>
      <c r="E17" s="62" t="s">
        <v>137</v>
      </c>
      <c r="F17" t="s">
        <v>138</v>
      </c>
      <c r="G17" s="62" t="s">
        <v>139</v>
      </c>
      <c r="H17" t="s">
        <v>195</v>
      </c>
      <c r="I17" s="62" t="s">
        <v>139</v>
      </c>
      <c r="J17" t="s">
        <v>195</v>
      </c>
    </row>
    <row r="18" spans="1:10" x14ac:dyDescent="0.35">
      <c r="A18" s="55">
        <v>275000</v>
      </c>
      <c r="B18" s="53" t="s">
        <v>51</v>
      </c>
      <c r="C18" s="55">
        <v>622600</v>
      </c>
      <c r="D18" s="53" t="s">
        <v>24</v>
      </c>
      <c r="E18" s="62" t="s">
        <v>141</v>
      </c>
      <c r="F18" t="s">
        <v>142</v>
      </c>
      <c r="G18" s="62" t="s">
        <v>140</v>
      </c>
      <c r="H18" t="s">
        <v>196</v>
      </c>
      <c r="I18" s="62" t="s">
        <v>140</v>
      </c>
      <c r="J18" t="s">
        <v>196</v>
      </c>
    </row>
    <row r="19" spans="1:10" x14ac:dyDescent="0.35">
      <c r="A19" s="55">
        <v>281300</v>
      </c>
      <c r="B19" s="53" t="s">
        <v>53</v>
      </c>
      <c r="C19" s="55">
        <v>622700</v>
      </c>
      <c r="D19" s="53" t="s">
        <v>25</v>
      </c>
      <c r="G19" s="62" t="s">
        <v>143</v>
      </c>
      <c r="H19" t="s">
        <v>197</v>
      </c>
      <c r="I19" s="62" t="s">
        <v>143</v>
      </c>
      <c r="J19" t="s">
        <v>197</v>
      </c>
    </row>
    <row r="20" spans="1:10" x14ac:dyDescent="0.35">
      <c r="A20" s="55">
        <v>281810</v>
      </c>
      <c r="B20" s="53" t="s">
        <v>55</v>
      </c>
      <c r="C20" s="55">
        <v>622800</v>
      </c>
      <c r="D20" s="53" t="s">
        <v>26</v>
      </c>
      <c r="G20" s="62" t="s">
        <v>176</v>
      </c>
      <c r="H20" s="147" t="s">
        <v>288</v>
      </c>
      <c r="I20" s="62" t="s">
        <v>176</v>
      </c>
      <c r="J20" s="147" t="s">
        <v>288</v>
      </c>
    </row>
    <row r="21" spans="1:10" x14ac:dyDescent="0.35">
      <c r="A21" s="55">
        <v>281820</v>
      </c>
      <c r="B21" s="53" t="s">
        <v>57</v>
      </c>
      <c r="C21" s="55">
        <v>623000</v>
      </c>
      <c r="D21" s="53" t="s">
        <v>27</v>
      </c>
      <c r="G21" s="62" t="s">
        <v>177</v>
      </c>
      <c r="H21" t="s">
        <v>200</v>
      </c>
      <c r="I21" s="62" t="s">
        <v>177</v>
      </c>
      <c r="J21" t="s">
        <v>200</v>
      </c>
    </row>
    <row r="22" spans="1:10" x14ac:dyDescent="0.35">
      <c r="A22" s="55">
        <v>281830</v>
      </c>
      <c r="B22" s="53" t="s">
        <v>59</v>
      </c>
      <c r="C22" s="55">
        <v>624000</v>
      </c>
      <c r="D22" s="53" t="s">
        <v>28</v>
      </c>
      <c r="G22" s="62" t="s">
        <v>178</v>
      </c>
      <c r="H22" t="s">
        <v>199</v>
      </c>
      <c r="I22" s="62" t="s">
        <v>178</v>
      </c>
      <c r="J22" t="s">
        <v>199</v>
      </c>
    </row>
    <row r="23" spans="1:10" x14ac:dyDescent="0.35">
      <c r="A23" s="55"/>
      <c r="B23" s="53"/>
      <c r="C23" s="55">
        <v>625000</v>
      </c>
      <c r="D23" s="53" t="s">
        <v>29</v>
      </c>
      <c r="G23" s="62" t="s">
        <v>141</v>
      </c>
      <c r="H23" t="s">
        <v>201</v>
      </c>
      <c r="I23" s="62" t="s">
        <v>141</v>
      </c>
      <c r="J23" t="s">
        <v>201</v>
      </c>
    </row>
    <row r="24" spans="1:10" x14ac:dyDescent="0.35">
      <c r="A24" s="55"/>
      <c r="B24" s="53"/>
      <c r="C24" s="55">
        <v>625700</v>
      </c>
      <c r="D24" s="53" t="s">
        <v>31</v>
      </c>
      <c r="G24" s="62" t="s">
        <v>179</v>
      </c>
      <c r="H24" t="s">
        <v>202</v>
      </c>
      <c r="I24" s="62" t="s">
        <v>179</v>
      </c>
      <c r="J24" t="s">
        <v>202</v>
      </c>
    </row>
    <row r="25" spans="1:10" x14ac:dyDescent="0.35">
      <c r="A25" s="55">
        <v>310000</v>
      </c>
      <c r="B25" s="53" t="s">
        <v>389</v>
      </c>
      <c r="C25" s="55">
        <v>626000</v>
      </c>
      <c r="D25" s="53" t="s">
        <v>33</v>
      </c>
      <c r="G25" s="62" t="s">
        <v>180</v>
      </c>
      <c r="H25" t="s">
        <v>409</v>
      </c>
      <c r="I25" s="62" t="s">
        <v>180</v>
      </c>
      <c r="J25" t="s">
        <v>409</v>
      </c>
    </row>
    <row r="26" spans="1:10" x14ac:dyDescent="0.35">
      <c r="A26" s="55">
        <v>355000</v>
      </c>
      <c r="B26" s="53" t="s">
        <v>388</v>
      </c>
      <c r="C26" s="55">
        <v>627000</v>
      </c>
      <c r="D26" s="53" t="s">
        <v>34</v>
      </c>
      <c r="G26" s="62" t="s">
        <v>181</v>
      </c>
      <c r="H26" s="147" t="s">
        <v>278</v>
      </c>
      <c r="I26" s="62" t="s">
        <v>181</v>
      </c>
      <c r="J26" s="256" t="s">
        <v>278</v>
      </c>
    </row>
    <row r="27" spans="1:10" x14ac:dyDescent="0.35">
      <c r="A27" s="55"/>
      <c r="B27" s="53"/>
      <c r="C27" s="55">
        <v>633800</v>
      </c>
      <c r="D27" s="53" t="s">
        <v>35</v>
      </c>
      <c r="G27" s="62" t="s">
        <v>182</v>
      </c>
      <c r="H27" s="147" t="s">
        <v>305</v>
      </c>
      <c r="I27" s="62" t="s">
        <v>182</v>
      </c>
      <c r="J27" s="147" t="s">
        <v>305</v>
      </c>
    </row>
    <row r="28" spans="1:10" x14ac:dyDescent="0.35">
      <c r="A28" s="55"/>
      <c r="B28" s="53"/>
      <c r="C28" s="55">
        <v>635000</v>
      </c>
      <c r="D28" s="53" t="s">
        <v>37</v>
      </c>
      <c r="G28" s="62" t="s">
        <v>183</v>
      </c>
      <c r="H28" s="147" t="s">
        <v>301</v>
      </c>
      <c r="I28" s="62" t="s">
        <v>183</v>
      </c>
      <c r="J28" s="147" t="s">
        <v>301</v>
      </c>
    </row>
    <row r="29" spans="1:10" x14ac:dyDescent="0.35">
      <c r="A29" s="55"/>
      <c r="B29" s="53"/>
      <c r="C29" s="55">
        <v>635100</v>
      </c>
      <c r="D29" s="53" t="s">
        <v>39</v>
      </c>
      <c r="G29" s="62" t="s">
        <v>184</v>
      </c>
      <c r="H29" s="147" t="s">
        <v>223</v>
      </c>
      <c r="I29" s="62" t="s">
        <v>184</v>
      </c>
      <c r="J29" s="147" t="s">
        <v>223</v>
      </c>
    </row>
    <row r="30" spans="1:10" x14ac:dyDescent="0.35">
      <c r="A30" s="55"/>
      <c r="B30" s="53"/>
      <c r="C30" s="55">
        <v>635400</v>
      </c>
      <c r="D30" s="53" t="s">
        <v>41</v>
      </c>
      <c r="G30" s="62" t="s">
        <v>321</v>
      </c>
      <c r="H30" s="147" t="s">
        <v>322</v>
      </c>
      <c r="I30" s="62" t="s">
        <v>321</v>
      </c>
      <c r="J30" s="147" t="s">
        <v>322</v>
      </c>
    </row>
    <row r="31" spans="1:10" x14ac:dyDescent="0.35">
      <c r="A31" s="55"/>
      <c r="B31" s="53"/>
      <c r="C31" s="55">
        <v>635800</v>
      </c>
      <c r="D31" s="53" t="s">
        <v>43</v>
      </c>
      <c r="G31" s="1">
        <v>28</v>
      </c>
      <c r="H31" t="s">
        <v>327</v>
      </c>
      <c r="I31" s="1">
        <v>28</v>
      </c>
      <c r="J31" t="s">
        <v>327</v>
      </c>
    </row>
    <row r="32" spans="1:10" x14ac:dyDescent="0.35">
      <c r="A32" s="55"/>
      <c r="B32" s="53"/>
      <c r="C32" s="55">
        <v>637800</v>
      </c>
      <c r="D32" s="53" t="s">
        <v>44</v>
      </c>
      <c r="G32" s="1">
        <v>29</v>
      </c>
      <c r="H32" s="147" t="s">
        <v>351</v>
      </c>
      <c r="I32" s="1">
        <v>29</v>
      </c>
      <c r="J32" t="s">
        <v>351</v>
      </c>
    </row>
    <row r="33" spans="1:4" x14ac:dyDescent="0.35">
      <c r="A33" s="55"/>
      <c r="B33" s="53"/>
      <c r="C33" s="146">
        <v>647000</v>
      </c>
      <c r="D33" s="147" t="s">
        <v>248</v>
      </c>
    </row>
    <row r="34" spans="1:4" x14ac:dyDescent="0.35">
      <c r="A34" s="55"/>
      <c r="B34" s="53"/>
      <c r="C34" s="55">
        <v>654000</v>
      </c>
      <c r="D34" s="53" t="s">
        <v>45</v>
      </c>
    </row>
    <row r="35" spans="1:4" x14ac:dyDescent="0.35">
      <c r="A35" s="55" t="s">
        <v>160</v>
      </c>
      <c r="B35" s="53" t="s">
        <v>161</v>
      </c>
      <c r="C35" s="55">
        <v>658000</v>
      </c>
      <c r="D35" s="53" t="s">
        <v>46</v>
      </c>
    </row>
    <row r="36" spans="1:4" x14ac:dyDescent="0.35">
      <c r="A36" s="55">
        <v>401001</v>
      </c>
      <c r="B36" s="53" t="s">
        <v>354</v>
      </c>
      <c r="C36" s="55">
        <v>661100</v>
      </c>
      <c r="D36" s="53" t="s">
        <v>47</v>
      </c>
    </row>
    <row r="37" spans="1:4" x14ac:dyDescent="0.35">
      <c r="A37" s="55">
        <v>401002</v>
      </c>
      <c r="B37" s="53" t="s">
        <v>355</v>
      </c>
      <c r="C37" s="55">
        <v>661500</v>
      </c>
      <c r="D37" s="53" t="s">
        <v>48</v>
      </c>
    </row>
    <row r="38" spans="1:4" ht="13.75" customHeight="1" x14ac:dyDescent="0.35">
      <c r="A38" s="55">
        <v>401003</v>
      </c>
      <c r="B38" s="53" t="s">
        <v>356</v>
      </c>
      <c r="C38" s="55">
        <v>661600</v>
      </c>
      <c r="D38" s="53" t="s">
        <v>49</v>
      </c>
    </row>
    <row r="39" spans="1:4" ht="13.75" customHeight="1" x14ac:dyDescent="0.35">
      <c r="A39" s="55">
        <v>401004</v>
      </c>
      <c r="B39" s="53" t="s">
        <v>361</v>
      </c>
      <c r="C39" s="55">
        <v>661800</v>
      </c>
      <c r="D39" s="53" t="s">
        <v>50</v>
      </c>
    </row>
    <row r="40" spans="1:4" x14ac:dyDescent="0.35">
      <c r="A40" s="55">
        <v>401005</v>
      </c>
      <c r="B40" s="53" t="s">
        <v>362</v>
      </c>
      <c r="C40" s="55">
        <v>668800</v>
      </c>
      <c r="D40" s="53" t="s">
        <v>52</v>
      </c>
    </row>
    <row r="41" spans="1:4" x14ac:dyDescent="0.35">
      <c r="A41" s="55">
        <v>401006</v>
      </c>
      <c r="B41" s="53" t="s">
        <v>371</v>
      </c>
      <c r="C41" s="57">
        <v>672000</v>
      </c>
      <c r="D41" s="54" t="s">
        <v>54</v>
      </c>
    </row>
    <row r="42" spans="1:4" x14ac:dyDescent="0.35">
      <c r="A42" s="55">
        <v>401007</v>
      </c>
      <c r="B42" s="53" t="s">
        <v>373</v>
      </c>
      <c r="C42" s="55">
        <v>681000</v>
      </c>
      <c r="D42" s="53" t="s">
        <v>56</v>
      </c>
    </row>
    <row r="43" spans="1:4" x14ac:dyDescent="0.35">
      <c r="A43" s="55"/>
      <c r="B43" s="53"/>
      <c r="C43" s="55">
        <v>681700</v>
      </c>
      <c r="D43" s="53" t="s">
        <v>58</v>
      </c>
    </row>
    <row r="44" spans="1:4" x14ac:dyDescent="0.35">
      <c r="A44" s="55"/>
      <c r="B44" s="53"/>
      <c r="C44" s="146">
        <v>681500</v>
      </c>
      <c r="D44" s="173" t="s">
        <v>174</v>
      </c>
    </row>
    <row r="45" spans="1:4" x14ac:dyDescent="0.35">
      <c r="A45" s="55"/>
      <c r="B45" s="53"/>
      <c r="C45" s="55">
        <v>695000</v>
      </c>
      <c r="D45" s="53" t="s">
        <v>60</v>
      </c>
    </row>
    <row r="46" spans="1:4" x14ac:dyDescent="0.35">
      <c r="A46" s="55"/>
      <c r="B46" s="53"/>
      <c r="C46" s="55"/>
      <c r="D46" s="53"/>
    </row>
    <row r="47" spans="1:4" x14ac:dyDescent="0.35">
      <c r="A47" s="55"/>
      <c r="B47" s="53"/>
      <c r="C47" s="55"/>
      <c r="D47" s="53"/>
    </row>
    <row r="48" spans="1:4" x14ac:dyDescent="0.35">
      <c r="A48" s="55">
        <v>403000</v>
      </c>
      <c r="B48" s="53" t="s">
        <v>61</v>
      </c>
      <c r="C48" s="55" t="s">
        <v>62</v>
      </c>
      <c r="D48" s="53" t="s">
        <v>63</v>
      </c>
    </row>
    <row r="49" spans="1:4" x14ac:dyDescent="0.35">
      <c r="A49" s="55">
        <v>408000</v>
      </c>
      <c r="B49" s="53" t="s">
        <v>64</v>
      </c>
      <c r="C49" s="55" t="s">
        <v>65</v>
      </c>
      <c r="D49" s="53" t="s">
        <v>66</v>
      </c>
    </row>
    <row r="50" spans="1:4" x14ac:dyDescent="0.35">
      <c r="A50" s="55">
        <v>409000</v>
      </c>
      <c r="B50" s="53" t="s">
        <v>67</v>
      </c>
      <c r="C50" s="55">
        <v>706500</v>
      </c>
      <c r="D50" s="53" t="s">
        <v>154</v>
      </c>
    </row>
    <row r="51" spans="1:4" x14ac:dyDescent="0.35">
      <c r="A51" s="55">
        <v>411000</v>
      </c>
      <c r="B51" s="53" t="s">
        <v>68</v>
      </c>
      <c r="C51" s="55">
        <v>706600</v>
      </c>
      <c r="D51" s="53" t="s">
        <v>69</v>
      </c>
    </row>
    <row r="52" spans="1:4" x14ac:dyDescent="0.35">
      <c r="A52" s="55">
        <v>414000</v>
      </c>
      <c r="B52" s="53" t="s">
        <v>70</v>
      </c>
      <c r="C52" s="55">
        <v>707000</v>
      </c>
      <c r="D52" s="53" t="s">
        <v>377</v>
      </c>
    </row>
    <row r="53" spans="1:4" x14ac:dyDescent="0.35">
      <c r="A53" s="55">
        <v>415000</v>
      </c>
      <c r="B53" s="53" t="s">
        <v>73</v>
      </c>
      <c r="C53" s="55"/>
      <c r="D53" s="53"/>
    </row>
    <row r="54" spans="1:4" x14ac:dyDescent="0.35">
      <c r="A54" s="55">
        <v>416000</v>
      </c>
      <c r="B54" s="53" t="s">
        <v>75</v>
      </c>
      <c r="C54" s="55" t="s">
        <v>71</v>
      </c>
      <c r="D54" s="53" t="s">
        <v>72</v>
      </c>
    </row>
    <row r="55" spans="1:4" x14ac:dyDescent="0.35">
      <c r="A55" s="55">
        <v>419000</v>
      </c>
      <c r="B55" s="53" t="s">
        <v>76</v>
      </c>
      <c r="C55" s="55">
        <v>708051</v>
      </c>
      <c r="D55" s="53" t="s">
        <v>74</v>
      </c>
    </row>
    <row r="56" spans="1:4" x14ac:dyDescent="0.35">
      <c r="A56" s="55">
        <v>444000</v>
      </c>
      <c r="B56" s="53" t="s">
        <v>79</v>
      </c>
      <c r="C56" s="55" t="s">
        <v>77</v>
      </c>
      <c r="D56" s="53" t="s">
        <v>78</v>
      </c>
    </row>
    <row r="57" spans="1:4" x14ac:dyDescent="0.35">
      <c r="A57" s="55">
        <v>444100</v>
      </c>
      <c r="B57" s="53" t="s">
        <v>82</v>
      </c>
      <c r="C57" s="55" t="s">
        <v>80</v>
      </c>
      <c r="D57" s="53" t="s">
        <v>81</v>
      </c>
    </row>
    <row r="58" spans="1:4" x14ac:dyDescent="0.35">
      <c r="A58" s="55">
        <v>445500</v>
      </c>
      <c r="B58" s="53" t="s">
        <v>84</v>
      </c>
      <c r="C58" s="55">
        <v>768000</v>
      </c>
      <c r="D58" s="53" t="s">
        <v>83</v>
      </c>
    </row>
    <row r="59" spans="1:4" x14ac:dyDescent="0.35">
      <c r="A59" s="55">
        <v>445600</v>
      </c>
      <c r="B59" s="53" t="s">
        <v>87</v>
      </c>
      <c r="C59" s="55" t="s">
        <v>85</v>
      </c>
      <c r="D59" s="53" t="s">
        <v>86</v>
      </c>
    </row>
    <row r="60" spans="1:4" x14ac:dyDescent="0.35">
      <c r="A60" s="55">
        <v>445660</v>
      </c>
      <c r="B60" s="53" t="s">
        <v>90</v>
      </c>
      <c r="C60" s="55" t="s">
        <v>88</v>
      </c>
      <c r="D60" s="53" t="s">
        <v>89</v>
      </c>
    </row>
    <row r="61" spans="1:4" x14ac:dyDescent="0.35">
      <c r="A61" s="55">
        <v>445700</v>
      </c>
      <c r="B61" s="53" t="s">
        <v>93</v>
      </c>
      <c r="C61" s="55" t="s">
        <v>91</v>
      </c>
      <c r="D61" s="53" t="s">
        <v>92</v>
      </c>
    </row>
    <row r="62" spans="1:4" x14ac:dyDescent="0.35">
      <c r="A62" s="55">
        <v>445710</v>
      </c>
      <c r="B62" s="53" t="s">
        <v>94</v>
      </c>
      <c r="C62" s="146">
        <v>756010</v>
      </c>
      <c r="D62" s="147" t="s">
        <v>156</v>
      </c>
    </row>
    <row r="63" spans="1:4" x14ac:dyDescent="0.35">
      <c r="A63" s="55">
        <v>445720</v>
      </c>
      <c r="B63" s="53" t="s">
        <v>97</v>
      </c>
      <c r="C63" s="146">
        <v>756020</v>
      </c>
      <c r="D63" s="147" t="s">
        <v>157</v>
      </c>
    </row>
    <row r="64" spans="1:4" x14ac:dyDescent="0.35">
      <c r="A64" s="55">
        <v>445900</v>
      </c>
      <c r="B64" s="53" t="s">
        <v>100</v>
      </c>
      <c r="C64" s="106">
        <v>787500</v>
      </c>
      <c r="D64" s="53" t="s">
        <v>374</v>
      </c>
    </row>
    <row r="65" spans="1:4" x14ac:dyDescent="0.35">
      <c r="A65" s="55">
        <v>448000</v>
      </c>
      <c r="B65" s="53" t="s">
        <v>101</v>
      </c>
      <c r="C65" s="106"/>
      <c r="D65" s="53"/>
    </row>
    <row r="66" spans="1:4" x14ac:dyDescent="0.35">
      <c r="A66" s="55">
        <v>448700</v>
      </c>
      <c r="B66" s="53" t="s">
        <v>102</v>
      </c>
      <c r="C66" s="106"/>
      <c r="D66" s="53"/>
    </row>
    <row r="67" spans="1:4" x14ac:dyDescent="0.35">
      <c r="A67" s="55">
        <v>455400</v>
      </c>
      <c r="B67" s="53" t="s">
        <v>103</v>
      </c>
      <c r="C67" s="55" t="s">
        <v>95</v>
      </c>
      <c r="D67" s="53" t="s">
        <v>96</v>
      </c>
    </row>
    <row r="68" spans="1:4" x14ac:dyDescent="0.35">
      <c r="A68" s="55">
        <v>467000</v>
      </c>
      <c r="B68" s="53" t="s">
        <v>104</v>
      </c>
      <c r="C68" s="55" t="s">
        <v>98</v>
      </c>
      <c r="D68" s="53" t="s">
        <v>99</v>
      </c>
    </row>
    <row r="69" spans="1:4" x14ac:dyDescent="0.35">
      <c r="A69" s="55">
        <v>468600</v>
      </c>
      <c r="B69" s="53" t="s">
        <v>105</v>
      </c>
      <c r="C69" s="57"/>
      <c r="D69" s="54"/>
    </row>
    <row r="70" spans="1:4" x14ac:dyDescent="0.35">
      <c r="A70" s="55">
        <v>470000</v>
      </c>
      <c r="B70" s="53" t="s">
        <v>106</v>
      </c>
      <c r="C70" s="57"/>
      <c r="D70" s="54"/>
    </row>
    <row r="71" spans="1:4" x14ac:dyDescent="0.35">
      <c r="A71" s="55">
        <v>486000</v>
      </c>
      <c r="B71" s="53" t="s">
        <v>107</v>
      </c>
      <c r="C71" s="57"/>
      <c r="D71" s="54"/>
    </row>
    <row r="72" spans="1:4" x14ac:dyDescent="0.35">
      <c r="A72" s="55">
        <v>487000</v>
      </c>
      <c r="B72" s="53" t="s">
        <v>108</v>
      </c>
      <c r="C72" s="57"/>
      <c r="D72" s="54"/>
    </row>
    <row r="73" spans="1:4" x14ac:dyDescent="0.35">
      <c r="A73" s="55">
        <v>491000</v>
      </c>
      <c r="B73" s="53" t="s">
        <v>109</v>
      </c>
      <c r="C73" s="57"/>
      <c r="D73" s="54"/>
    </row>
    <row r="74" spans="1:4" x14ac:dyDescent="0.35">
      <c r="A74" s="55"/>
      <c r="B74" s="53"/>
      <c r="C74" s="57"/>
      <c r="D74" s="54"/>
    </row>
    <row r="75" spans="1:4" x14ac:dyDescent="0.35">
      <c r="A75" s="55">
        <v>508000</v>
      </c>
      <c r="B75" s="53" t="s">
        <v>110</v>
      </c>
      <c r="C75" s="57"/>
      <c r="D75" s="54"/>
    </row>
    <row r="76" spans="1:4" x14ac:dyDescent="0.35">
      <c r="A76" s="55">
        <v>512000</v>
      </c>
      <c r="B76" s="53" t="s">
        <v>158</v>
      </c>
      <c r="C76" s="57"/>
      <c r="D76" s="54"/>
    </row>
    <row r="77" spans="1:4" x14ac:dyDescent="0.35">
      <c r="A77" s="55">
        <v>512001</v>
      </c>
      <c r="B77" s="53" t="s">
        <v>250</v>
      </c>
      <c r="C77" s="57"/>
      <c r="D77" s="54"/>
    </row>
    <row r="78" spans="1:4" x14ac:dyDescent="0.35">
      <c r="A78" s="55">
        <v>518600</v>
      </c>
      <c r="B78" s="53" t="s">
        <v>111</v>
      </c>
      <c r="C78" s="57"/>
      <c r="D78" s="54"/>
    </row>
    <row r="79" spans="1:4" x14ac:dyDescent="0.35">
      <c r="A79" s="55">
        <v>530000</v>
      </c>
      <c r="B79" s="53" t="s">
        <v>112</v>
      </c>
      <c r="C79" s="57"/>
      <c r="D79" s="54"/>
    </row>
    <row r="80" spans="1:4" x14ac:dyDescent="0.35">
      <c r="A80" s="55">
        <v>580000</v>
      </c>
      <c r="B80" s="53" t="s">
        <v>113</v>
      </c>
      <c r="C80" s="57"/>
      <c r="D80" s="54"/>
    </row>
    <row r="81" spans="1:4" x14ac:dyDescent="0.35">
      <c r="A81" s="58"/>
      <c r="B81" s="58"/>
      <c r="C81" s="57"/>
      <c r="D81" s="54"/>
    </row>
    <row r="82" spans="1:4" x14ac:dyDescent="0.35">
      <c r="A82" s="55"/>
      <c r="B82" s="53"/>
      <c r="C82" s="57"/>
      <c r="D82" s="54"/>
    </row>
    <row r="83" spans="1:4" x14ac:dyDescent="0.35">
      <c r="C83" s="57"/>
      <c r="D83" s="54"/>
    </row>
    <row r="84" spans="1:4" x14ac:dyDescent="0.35">
      <c r="C84" s="57"/>
      <c r="D84" s="54"/>
    </row>
    <row r="85" spans="1:4" x14ac:dyDescent="0.35">
      <c r="C85" s="57"/>
      <c r="D85" s="54"/>
    </row>
    <row r="86" spans="1:4" x14ac:dyDescent="0.35">
      <c r="C86" s="57"/>
      <c r="D86" s="54"/>
    </row>
    <row r="87" spans="1:4" x14ac:dyDescent="0.35">
      <c r="C87" s="57"/>
      <c r="D87" s="54"/>
    </row>
    <row r="88" spans="1:4" x14ac:dyDescent="0.35">
      <c r="C88" s="58"/>
      <c r="D88" s="58"/>
    </row>
  </sheetData>
  <mergeCells count="1">
    <mergeCell ref="A1:D1"/>
  </mergeCells>
  <phoneticPr fontId="22" type="noConversion"/>
  <pageMargins left="0.7" right="0.7" top="0.75" bottom="0.75" header="0.3" footer="0.3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7161-ED5E-41E0-B688-28EC429366F7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3668-2B07-46CC-9549-4EB87BA50B3C}">
  <dimension ref="A1:H60"/>
  <sheetViews>
    <sheetView topLeftCell="A13" workbookViewId="0">
      <selection activeCell="H22" sqref="H22"/>
    </sheetView>
  </sheetViews>
  <sheetFormatPr baseColWidth="10" defaultRowHeight="14.5" x14ac:dyDescent="0.35"/>
  <cols>
    <col min="1" max="1" width="13.90625" customWidth="1"/>
    <col min="2" max="2" width="17.6328125" bestFit="1" customWidth="1"/>
    <col min="4" max="4" width="13.36328125" customWidth="1"/>
  </cols>
  <sheetData>
    <row r="1" spans="3:8" x14ac:dyDescent="0.35">
      <c r="G1">
        <v>155001</v>
      </c>
      <c r="H1" t="s">
        <v>190</v>
      </c>
    </row>
    <row r="2" spans="3:8" x14ac:dyDescent="0.35">
      <c r="G2">
        <v>155002</v>
      </c>
      <c r="H2" t="s">
        <v>186</v>
      </c>
    </row>
    <row r="3" spans="3:8" x14ac:dyDescent="0.35">
      <c r="G3">
        <v>155003</v>
      </c>
      <c r="H3" t="s">
        <v>185</v>
      </c>
    </row>
    <row r="4" spans="3:8" x14ac:dyDescent="0.35">
      <c r="G4">
        <v>155004</v>
      </c>
      <c r="H4" t="s">
        <v>187</v>
      </c>
    </row>
    <row r="5" spans="3:8" x14ac:dyDescent="0.35">
      <c r="G5">
        <v>155005</v>
      </c>
      <c r="H5" t="s">
        <v>188</v>
      </c>
    </row>
    <row r="6" spans="3:8" x14ac:dyDescent="0.35">
      <c r="G6">
        <v>155006</v>
      </c>
      <c r="H6" t="s">
        <v>203</v>
      </c>
    </row>
    <row r="7" spans="3:8" x14ac:dyDescent="0.35">
      <c r="G7">
        <v>155007</v>
      </c>
      <c r="H7" s="147" t="s">
        <v>308</v>
      </c>
    </row>
    <row r="8" spans="3:8" x14ac:dyDescent="0.35">
      <c r="G8">
        <v>155008</v>
      </c>
      <c r="H8" t="s">
        <v>189</v>
      </c>
    </row>
    <row r="9" spans="3:8" x14ac:dyDescent="0.35">
      <c r="G9">
        <v>155009</v>
      </c>
      <c r="H9" t="s">
        <v>191</v>
      </c>
    </row>
    <row r="10" spans="3:8" x14ac:dyDescent="0.35">
      <c r="G10">
        <v>155010</v>
      </c>
      <c r="H10" t="s">
        <v>192</v>
      </c>
    </row>
    <row r="11" spans="3:8" x14ac:dyDescent="0.35">
      <c r="G11">
        <v>155011</v>
      </c>
      <c r="H11" t="s">
        <v>408</v>
      </c>
    </row>
    <row r="12" spans="3:8" x14ac:dyDescent="0.35">
      <c r="G12">
        <v>155012</v>
      </c>
      <c r="H12" t="s">
        <v>193</v>
      </c>
    </row>
    <row r="13" spans="3:8" x14ac:dyDescent="0.35">
      <c r="G13">
        <v>155013</v>
      </c>
      <c r="H13" t="s">
        <v>194</v>
      </c>
    </row>
    <row r="14" spans="3:8" x14ac:dyDescent="0.35">
      <c r="C14" t="s">
        <v>323</v>
      </c>
      <c r="G14">
        <v>155014</v>
      </c>
      <c r="H14" t="s">
        <v>195</v>
      </c>
    </row>
    <row r="15" spans="3:8" x14ac:dyDescent="0.35">
      <c r="G15">
        <v>155015</v>
      </c>
      <c r="H15" t="s">
        <v>196</v>
      </c>
    </row>
    <row r="16" spans="3:8" x14ac:dyDescent="0.35">
      <c r="G16">
        <v>155016</v>
      </c>
      <c r="H16" t="s">
        <v>197</v>
      </c>
    </row>
    <row r="17" spans="1:8" x14ac:dyDescent="0.35">
      <c r="C17" t="s">
        <v>290</v>
      </c>
      <c r="G17">
        <v>155017</v>
      </c>
      <c r="H17" t="s">
        <v>198</v>
      </c>
    </row>
    <row r="18" spans="1:8" x14ac:dyDescent="0.35">
      <c r="G18">
        <v>155018</v>
      </c>
      <c r="H18" t="s">
        <v>200</v>
      </c>
    </row>
    <row r="19" spans="1:8" x14ac:dyDescent="0.35">
      <c r="G19">
        <v>155019</v>
      </c>
      <c r="H19" t="s">
        <v>199</v>
      </c>
    </row>
    <row r="20" spans="1:8" x14ac:dyDescent="0.35">
      <c r="G20">
        <v>155020</v>
      </c>
      <c r="H20" t="s">
        <v>201</v>
      </c>
    </row>
    <row r="21" spans="1:8" x14ac:dyDescent="0.35">
      <c r="G21">
        <v>155021</v>
      </c>
      <c r="H21" t="s">
        <v>202</v>
      </c>
    </row>
    <row r="22" spans="1:8" x14ac:dyDescent="0.35">
      <c r="C22" t="s">
        <v>290</v>
      </c>
      <c r="F22" s="225">
        <v>44774</v>
      </c>
      <c r="G22">
        <v>155022</v>
      </c>
      <c r="H22" t="s">
        <v>409</v>
      </c>
    </row>
    <row r="23" spans="1:8" x14ac:dyDescent="0.35">
      <c r="G23">
        <v>155023</v>
      </c>
      <c r="H23" t="s">
        <v>278</v>
      </c>
    </row>
    <row r="24" spans="1:8" x14ac:dyDescent="0.35">
      <c r="C24" t="s">
        <v>290</v>
      </c>
      <c r="G24">
        <v>155024</v>
      </c>
      <c r="H24" t="s">
        <v>305</v>
      </c>
    </row>
    <row r="25" spans="1:8" x14ac:dyDescent="0.35">
      <c r="C25" t="s">
        <v>290</v>
      </c>
      <c r="G25">
        <v>155025</v>
      </c>
      <c r="H25" t="s">
        <v>301</v>
      </c>
    </row>
    <row r="26" spans="1:8" x14ac:dyDescent="0.35">
      <c r="C26" t="s">
        <v>291</v>
      </c>
      <c r="G26">
        <v>155026</v>
      </c>
      <c r="H26" t="s">
        <v>223</v>
      </c>
    </row>
    <row r="27" spans="1:8" x14ac:dyDescent="0.35">
      <c r="C27" t="s">
        <v>290</v>
      </c>
      <c r="G27">
        <v>155027</v>
      </c>
      <c r="H27" s="147" t="s">
        <v>322</v>
      </c>
    </row>
    <row r="28" spans="1:8" x14ac:dyDescent="0.35">
      <c r="C28" t="s">
        <v>290</v>
      </c>
      <c r="E28" s="224">
        <v>44835</v>
      </c>
      <c r="G28">
        <v>155028</v>
      </c>
      <c r="H28" s="147" t="s">
        <v>327</v>
      </c>
    </row>
    <row r="29" spans="1:8" x14ac:dyDescent="0.35">
      <c r="G29">
        <v>155029</v>
      </c>
      <c r="H29" s="147" t="s">
        <v>351</v>
      </c>
    </row>
    <row r="30" spans="1:8" x14ac:dyDescent="0.35">
      <c r="B30" s="147"/>
    </row>
    <row r="32" spans="1:8" x14ac:dyDescent="0.35">
      <c r="A32">
        <v>421001</v>
      </c>
      <c r="B32" t="s">
        <v>190</v>
      </c>
    </row>
    <row r="33" spans="1:2" x14ac:dyDescent="0.35">
      <c r="A33">
        <v>421002</v>
      </c>
      <c r="B33" t="s">
        <v>186</v>
      </c>
    </row>
    <row r="34" spans="1:2" x14ac:dyDescent="0.35">
      <c r="A34">
        <v>421003</v>
      </c>
      <c r="B34" t="s">
        <v>185</v>
      </c>
    </row>
    <row r="35" spans="1:2" x14ac:dyDescent="0.35">
      <c r="A35">
        <v>421004</v>
      </c>
      <c r="B35" t="s">
        <v>187</v>
      </c>
    </row>
    <row r="36" spans="1:2" x14ac:dyDescent="0.35">
      <c r="A36">
        <v>421005</v>
      </c>
      <c r="B36" t="s">
        <v>188</v>
      </c>
    </row>
    <row r="37" spans="1:2" x14ac:dyDescent="0.35">
      <c r="A37">
        <v>421006</v>
      </c>
      <c r="B37" t="s">
        <v>203</v>
      </c>
    </row>
    <row r="38" spans="1:2" x14ac:dyDescent="0.35">
      <c r="A38">
        <v>421007</v>
      </c>
      <c r="B38" s="147" t="s">
        <v>308</v>
      </c>
    </row>
    <row r="39" spans="1:2" x14ac:dyDescent="0.35">
      <c r="A39">
        <v>421008</v>
      </c>
      <c r="B39" t="s">
        <v>189</v>
      </c>
    </row>
    <row r="40" spans="1:2" x14ac:dyDescent="0.35">
      <c r="A40">
        <v>421009</v>
      </c>
      <c r="B40" t="s">
        <v>191</v>
      </c>
    </row>
    <row r="41" spans="1:2" x14ac:dyDescent="0.35">
      <c r="A41">
        <v>421010</v>
      </c>
      <c r="B41" t="s">
        <v>192</v>
      </c>
    </row>
    <row r="42" spans="1:2" x14ac:dyDescent="0.35">
      <c r="A42">
        <v>421011</v>
      </c>
      <c r="B42" t="s">
        <v>408</v>
      </c>
    </row>
    <row r="43" spans="1:2" x14ac:dyDescent="0.35">
      <c r="A43">
        <v>421012</v>
      </c>
      <c r="B43" t="s">
        <v>193</v>
      </c>
    </row>
    <row r="44" spans="1:2" x14ac:dyDescent="0.35">
      <c r="A44">
        <v>421013</v>
      </c>
      <c r="B44" t="s">
        <v>194</v>
      </c>
    </row>
    <row r="45" spans="1:2" x14ac:dyDescent="0.35">
      <c r="A45">
        <v>421014</v>
      </c>
      <c r="B45" t="s">
        <v>195</v>
      </c>
    </row>
    <row r="46" spans="1:2" x14ac:dyDescent="0.35">
      <c r="A46">
        <v>421015</v>
      </c>
      <c r="B46" t="s">
        <v>196</v>
      </c>
    </row>
    <row r="47" spans="1:2" x14ac:dyDescent="0.35">
      <c r="A47">
        <v>421016</v>
      </c>
      <c r="B47" t="s">
        <v>197</v>
      </c>
    </row>
    <row r="48" spans="1:2" x14ac:dyDescent="0.35">
      <c r="A48">
        <v>421017</v>
      </c>
      <c r="B48" t="s">
        <v>198</v>
      </c>
    </row>
    <row r="49" spans="1:5" x14ac:dyDescent="0.35">
      <c r="A49">
        <v>421018</v>
      </c>
      <c r="B49" t="s">
        <v>200</v>
      </c>
    </row>
    <row r="50" spans="1:5" x14ac:dyDescent="0.35">
      <c r="A50">
        <v>421019</v>
      </c>
      <c r="B50" t="s">
        <v>199</v>
      </c>
    </row>
    <row r="51" spans="1:5" x14ac:dyDescent="0.35">
      <c r="A51">
        <v>421020</v>
      </c>
      <c r="B51" t="s">
        <v>201</v>
      </c>
    </row>
    <row r="52" spans="1:5" x14ac:dyDescent="0.35">
      <c r="A52">
        <v>421021</v>
      </c>
      <c r="B52" t="s">
        <v>202</v>
      </c>
    </row>
    <row r="53" spans="1:5" x14ac:dyDescent="0.35">
      <c r="A53">
        <v>421022</v>
      </c>
      <c r="B53" t="s">
        <v>409</v>
      </c>
    </row>
    <row r="54" spans="1:5" x14ac:dyDescent="0.35">
      <c r="A54">
        <v>421023</v>
      </c>
      <c r="B54" t="s">
        <v>278</v>
      </c>
    </row>
    <row r="55" spans="1:5" x14ac:dyDescent="0.35">
      <c r="A55">
        <v>421024</v>
      </c>
      <c r="B55" t="s">
        <v>305</v>
      </c>
    </row>
    <row r="56" spans="1:5" x14ac:dyDescent="0.35">
      <c r="A56">
        <v>421025</v>
      </c>
      <c r="B56" t="s">
        <v>301</v>
      </c>
      <c r="C56" t="s">
        <v>290</v>
      </c>
    </row>
    <row r="57" spans="1:5" x14ac:dyDescent="0.35">
      <c r="A57">
        <v>421026</v>
      </c>
      <c r="B57" t="s">
        <v>223</v>
      </c>
      <c r="C57" t="s">
        <v>290</v>
      </c>
    </row>
    <row r="58" spans="1:5" x14ac:dyDescent="0.35">
      <c r="A58">
        <v>421027</v>
      </c>
      <c r="B58" s="147" t="s">
        <v>322</v>
      </c>
      <c r="C58" t="s">
        <v>290</v>
      </c>
    </row>
    <row r="59" spans="1:5" x14ac:dyDescent="0.35">
      <c r="A59">
        <v>421028</v>
      </c>
      <c r="B59" s="147" t="s">
        <v>327</v>
      </c>
      <c r="C59" t="s">
        <v>290</v>
      </c>
      <c r="E59" s="224">
        <v>44835</v>
      </c>
    </row>
    <row r="60" spans="1:5" x14ac:dyDescent="0.35">
      <c r="A60">
        <v>421029</v>
      </c>
      <c r="B60" s="147" t="s">
        <v>351</v>
      </c>
      <c r="C60" t="s">
        <v>290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99B1-8B11-4673-AE4A-244D7D7E6C25}">
  <dimension ref="E4:L10"/>
  <sheetViews>
    <sheetView workbookViewId="0"/>
  </sheetViews>
  <sheetFormatPr baseColWidth="10" defaultRowHeight="14.5" x14ac:dyDescent="0.35"/>
  <cols>
    <col min="7" max="7" width="15.6328125" customWidth="1"/>
  </cols>
  <sheetData>
    <row r="4" spans="5:12" x14ac:dyDescent="0.35">
      <c r="E4" s="200"/>
    </row>
    <row r="5" spans="5:12" x14ac:dyDescent="0.35">
      <c r="E5" s="200"/>
    </row>
    <row r="6" spans="5:12" x14ac:dyDescent="0.35">
      <c r="E6" s="200"/>
    </row>
    <row r="7" spans="5:12" x14ac:dyDescent="0.35">
      <c r="E7" s="200"/>
    </row>
    <row r="8" spans="5:12" x14ac:dyDescent="0.35">
      <c r="E8" s="200"/>
    </row>
    <row r="9" spans="5:12" x14ac:dyDescent="0.35">
      <c r="E9" s="200"/>
      <c r="I9" s="226"/>
      <c r="L9" s="226"/>
    </row>
    <row r="10" spans="5:12" x14ac:dyDescent="0.35">
      <c r="K10" s="2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21F7-C8FF-48AC-B2EE-57C73A22C779}">
  <dimension ref="A1:C40"/>
  <sheetViews>
    <sheetView workbookViewId="0">
      <selection activeCell="B16" sqref="B16"/>
    </sheetView>
  </sheetViews>
  <sheetFormatPr baseColWidth="10" defaultRowHeight="14.5" x14ac:dyDescent="0.35"/>
  <cols>
    <col min="1" max="1" width="32.26953125" customWidth="1"/>
    <col min="2" max="2" width="21" style="71" customWidth="1"/>
  </cols>
  <sheetData>
    <row r="1" spans="1:3" x14ac:dyDescent="0.35">
      <c r="A1" s="218" t="s">
        <v>259</v>
      </c>
      <c r="B1" s="217">
        <v>44926</v>
      </c>
    </row>
    <row r="3" spans="1:3" ht="15" thickBot="1" x14ac:dyDescent="0.4"/>
    <row r="4" spans="1:3" ht="15" thickBot="1" x14ac:dyDescent="0.4">
      <c r="A4" s="209" t="s">
        <v>257</v>
      </c>
      <c r="B4" s="210">
        <f>GETPIVOTDATA("Diff",Bilan!$B$3,"C",5,"Compte",512100)</f>
        <v>60380.229999999996</v>
      </c>
    </row>
    <row r="5" spans="1:3" ht="15" thickBot="1" x14ac:dyDescent="0.4">
      <c r="A5" s="208"/>
      <c r="B5" s="164"/>
    </row>
    <row r="6" spans="1:3" ht="15" thickBot="1" x14ac:dyDescent="0.4">
      <c r="A6" s="211" t="s">
        <v>258</v>
      </c>
      <c r="B6" s="210">
        <f>GETPIVOTDATA("Diff",Bilan!$B$3,"C",5,"Compte",512101)</f>
        <v>15507.66</v>
      </c>
    </row>
    <row r="7" spans="1:3" x14ac:dyDescent="0.35">
      <c r="A7" s="208"/>
      <c r="B7" s="164"/>
    </row>
    <row r="8" spans="1:3" x14ac:dyDescent="0.35">
      <c r="A8" s="208"/>
      <c r="B8" s="164"/>
    </row>
    <row r="9" spans="1:3" ht="15" thickBot="1" x14ac:dyDescent="0.4">
      <c r="A9" s="208"/>
      <c r="B9" s="164"/>
    </row>
    <row r="10" spans="1:3" ht="15" thickBot="1" x14ac:dyDescent="0.4">
      <c r="A10" s="269" t="s">
        <v>411</v>
      </c>
      <c r="B10" s="271">
        <f>GETPIVOTDATA("S Crédit",Bilan!$B$3,"C",1)</f>
        <v>34536</v>
      </c>
    </row>
    <row r="11" spans="1:3" ht="15" thickBot="1" x14ac:dyDescent="0.4">
      <c r="A11" s="270" t="s">
        <v>382</v>
      </c>
      <c r="B11" s="282">
        <f>B10-B13</f>
        <v>638.22999999999593</v>
      </c>
    </row>
    <row r="12" spans="1:3" ht="15" thickBot="1" x14ac:dyDescent="0.4">
      <c r="A12" s="267"/>
      <c r="B12" s="268"/>
    </row>
    <row r="13" spans="1:3" x14ac:dyDescent="0.35">
      <c r="A13" s="272" t="s">
        <v>410</v>
      </c>
      <c r="B13" s="273">
        <f>GETPIVOTDATA("S Débit",Bilan!$B$3,"C",1)</f>
        <v>33897.770000000004</v>
      </c>
    </row>
    <row r="14" spans="1:3" ht="15" thickBot="1" x14ac:dyDescent="0.4">
      <c r="A14" s="274" t="s">
        <v>383</v>
      </c>
      <c r="B14" s="275">
        <v>1103.53</v>
      </c>
      <c r="C14" s="2"/>
    </row>
    <row r="15" spans="1:3" ht="15" thickBot="1" x14ac:dyDescent="0.4">
      <c r="A15" s="281" t="s">
        <v>412</v>
      </c>
      <c r="B15" s="277">
        <f>B13+B14</f>
        <v>35001.300000000003</v>
      </c>
    </row>
    <row r="17" spans="1:2" ht="15" thickBot="1" x14ac:dyDescent="0.4">
      <c r="A17" s="208"/>
      <c r="B17" s="164"/>
    </row>
    <row r="18" spans="1:2" ht="15" thickBot="1" x14ac:dyDescent="0.4">
      <c r="A18" s="211" t="s">
        <v>413</v>
      </c>
      <c r="B18" s="276">
        <f>GETPIVOTDATA("S Crédit",Bilan!$B$3,"C",5,"Compte",512101)</f>
        <v>633.34</v>
      </c>
    </row>
    <row r="19" spans="1:2" x14ac:dyDescent="0.35">
      <c r="A19" s="208"/>
      <c r="B19" s="164"/>
    </row>
    <row r="20" spans="1:2" x14ac:dyDescent="0.35">
      <c r="A20" s="208"/>
      <c r="B20" s="164"/>
    </row>
    <row r="21" spans="1:2" x14ac:dyDescent="0.35">
      <c r="A21" s="208"/>
      <c r="B21" s="164"/>
    </row>
    <row r="22" spans="1:2" ht="26.5" customHeight="1" x14ac:dyDescent="0.35">
      <c r="A22" s="208"/>
      <c r="B22" s="164"/>
    </row>
    <row r="23" spans="1:2" x14ac:dyDescent="0.35">
      <c r="A23" s="208"/>
      <c r="B23" s="164"/>
    </row>
    <row r="24" spans="1:2" x14ac:dyDescent="0.35">
      <c r="A24" s="208"/>
      <c r="B24" s="164"/>
    </row>
    <row r="25" spans="1:2" x14ac:dyDescent="0.35">
      <c r="A25" s="208"/>
      <c r="B25" s="164"/>
    </row>
    <row r="26" spans="1:2" x14ac:dyDescent="0.35">
      <c r="A26" s="208"/>
      <c r="B26" s="164"/>
    </row>
    <row r="27" spans="1:2" x14ac:dyDescent="0.35">
      <c r="A27" s="208"/>
      <c r="B27" s="164"/>
    </row>
    <row r="28" spans="1:2" x14ac:dyDescent="0.35">
      <c r="A28" s="208"/>
      <c r="B28" s="164"/>
    </row>
    <row r="29" spans="1:2" x14ac:dyDescent="0.35">
      <c r="A29" s="208"/>
      <c r="B29" s="164"/>
    </row>
    <row r="30" spans="1:2" x14ac:dyDescent="0.35">
      <c r="A30" s="208"/>
      <c r="B30" s="164"/>
    </row>
    <row r="31" spans="1:2" ht="15" hidden="1" thickBot="1" x14ac:dyDescent="0.4">
      <c r="A31" s="209" t="s">
        <v>251</v>
      </c>
      <c r="B31" s="210">
        <f>B4</f>
        <v>60380.229999999996</v>
      </c>
    </row>
    <row r="32" spans="1:2" ht="15" hidden="1" thickBot="1" x14ac:dyDescent="0.4">
      <c r="A32" s="209" t="s">
        <v>384</v>
      </c>
      <c r="B32" s="210">
        <v>27000</v>
      </c>
    </row>
    <row r="33" spans="1:2" ht="15" hidden="1" thickBot="1" x14ac:dyDescent="0.4">
      <c r="A33" s="209" t="s">
        <v>256</v>
      </c>
      <c r="B33" s="213">
        <f>B31+B32</f>
        <v>87380.23</v>
      </c>
    </row>
    <row r="34" spans="1:2" ht="15" hidden="1" thickBot="1" x14ac:dyDescent="0.4"/>
    <row r="35" spans="1:2" hidden="1" x14ac:dyDescent="0.35">
      <c r="A35" s="206" t="s">
        <v>253</v>
      </c>
      <c r="B35" s="204">
        <v>27</v>
      </c>
    </row>
    <row r="36" spans="1:2" hidden="1" x14ac:dyDescent="0.35">
      <c r="A36" s="207" t="s">
        <v>252</v>
      </c>
      <c r="B36" s="205">
        <f>B37*B35</f>
        <v>54000</v>
      </c>
    </row>
    <row r="37" spans="1:2" ht="15" hidden="1" thickBot="1" x14ac:dyDescent="0.4">
      <c r="A37" s="214" t="s">
        <v>254</v>
      </c>
      <c r="B37" s="215">
        <v>2000</v>
      </c>
    </row>
    <row r="38" spans="1:2" ht="15" hidden="1" thickBot="1" x14ac:dyDescent="0.4">
      <c r="A38" s="209" t="s">
        <v>255</v>
      </c>
      <c r="B38" s="212">
        <v>4000</v>
      </c>
    </row>
    <row r="39" spans="1:2" ht="15" hidden="1" thickBot="1" x14ac:dyDescent="0.4"/>
    <row r="40" spans="1:2" ht="15" hidden="1" thickBot="1" x14ac:dyDescent="0.4">
      <c r="A40" s="209" t="s">
        <v>275</v>
      </c>
      <c r="B40" s="216">
        <f>B33-B36-B38</f>
        <v>29380.229999999996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9027-FF34-4D7F-9A04-3B15AAD04CD0}">
  <dimension ref="B2:J89"/>
  <sheetViews>
    <sheetView workbookViewId="0">
      <selection activeCell="B4" sqref="B4"/>
    </sheetView>
  </sheetViews>
  <sheetFormatPr baseColWidth="10" defaultRowHeight="14.5" x14ac:dyDescent="0.35"/>
  <cols>
    <col min="1" max="1" width="6" customWidth="1"/>
    <col min="2" max="2" width="19.54296875" bestFit="1" customWidth="1"/>
    <col min="3" max="3" width="6.7265625" bestFit="1" customWidth="1"/>
    <col min="4" max="5" width="5.90625" bestFit="1" customWidth="1"/>
    <col min="6" max="6" width="3.36328125" style="80" customWidth="1"/>
    <col min="7" max="7" width="3" bestFit="1" customWidth="1"/>
    <col min="8" max="9" width="3" customWidth="1"/>
    <col min="10" max="10" width="3.6328125" customWidth="1"/>
  </cols>
  <sheetData>
    <row r="2" spans="2:10" ht="15" thickBot="1" x14ac:dyDescent="0.4"/>
    <row r="3" spans="2:10" ht="15" thickBot="1" x14ac:dyDescent="0.4">
      <c r="B3" s="264" t="s">
        <v>151</v>
      </c>
      <c r="C3" s="278" t="s">
        <v>163</v>
      </c>
      <c r="F3" s="197"/>
      <c r="G3" s="171"/>
      <c r="H3" s="171"/>
      <c r="I3" s="171"/>
    </row>
    <row r="4" spans="2:10" x14ac:dyDescent="0.35">
      <c r="B4" s="265" t="s">
        <v>190</v>
      </c>
      <c r="C4" s="279">
        <v>2173.34</v>
      </c>
      <c r="F4" s="198"/>
    </row>
    <row r="5" spans="2:10" x14ac:dyDescent="0.35">
      <c r="B5" s="265" t="s">
        <v>186</v>
      </c>
      <c r="C5" s="280">
        <v>1540</v>
      </c>
      <c r="F5" s="198"/>
    </row>
    <row r="6" spans="2:10" x14ac:dyDescent="0.35">
      <c r="B6" s="265" t="s">
        <v>203</v>
      </c>
      <c r="C6" s="280">
        <v>1540</v>
      </c>
      <c r="F6" s="198"/>
    </row>
    <row r="7" spans="2:10" x14ac:dyDescent="0.35">
      <c r="B7" s="265" t="s">
        <v>185</v>
      </c>
      <c r="C7" s="280">
        <v>1540</v>
      </c>
      <c r="F7" s="199"/>
      <c r="G7" s="1"/>
      <c r="H7" s="1"/>
      <c r="I7" s="1"/>
    </row>
    <row r="8" spans="2:10" x14ac:dyDescent="0.35">
      <c r="B8" s="265" t="s">
        <v>187</v>
      </c>
      <c r="C8" s="280">
        <v>1540</v>
      </c>
      <c r="F8" s="199"/>
      <c r="G8" s="62"/>
      <c r="H8" s="62"/>
      <c r="I8" s="62"/>
    </row>
    <row r="9" spans="2:10" x14ac:dyDescent="0.35">
      <c r="B9" s="265" t="s">
        <v>188</v>
      </c>
      <c r="C9" s="280">
        <v>40</v>
      </c>
      <c r="F9" s="198"/>
      <c r="G9" s="62"/>
      <c r="H9" s="62"/>
      <c r="I9" s="62"/>
    </row>
    <row r="10" spans="2:10" x14ac:dyDescent="0.35">
      <c r="B10" s="265" t="s">
        <v>189</v>
      </c>
      <c r="C10" s="280">
        <v>1540</v>
      </c>
      <c r="G10" s="62"/>
      <c r="H10" s="62"/>
      <c r="I10" s="62"/>
    </row>
    <row r="11" spans="2:10" x14ac:dyDescent="0.35">
      <c r="B11" s="265" t="s">
        <v>191</v>
      </c>
      <c r="C11" s="280">
        <v>1540</v>
      </c>
      <c r="G11" s="62"/>
      <c r="H11" s="62"/>
      <c r="I11" s="62"/>
    </row>
    <row r="12" spans="2:10" x14ac:dyDescent="0.35">
      <c r="B12" s="265" t="s">
        <v>192</v>
      </c>
      <c r="C12" s="280">
        <v>1539.9999999999998</v>
      </c>
      <c r="G12" s="62"/>
      <c r="H12" s="62"/>
      <c r="I12" s="62"/>
    </row>
    <row r="13" spans="2:10" x14ac:dyDescent="0.35">
      <c r="B13" s="265" t="s">
        <v>193</v>
      </c>
      <c r="C13" s="280">
        <v>1396.63</v>
      </c>
      <c r="G13" s="62"/>
      <c r="H13" s="62"/>
      <c r="I13" s="62"/>
    </row>
    <row r="14" spans="2:10" x14ac:dyDescent="0.35">
      <c r="B14" s="265" t="s">
        <v>194</v>
      </c>
      <c r="C14" s="280">
        <v>1540</v>
      </c>
      <c r="G14" s="62"/>
      <c r="H14" s="62"/>
      <c r="I14" s="62"/>
    </row>
    <row r="15" spans="2:10" x14ac:dyDescent="0.35">
      <c r="B15" s="265" t="s">
        <v>195</v>
      </c>
      <c r="C15" s="280">
        <v>1000</v>
      </c>
      <c r="G15" s="251"/>
      <c r="H15" s="251"/>
      <c r="I15" s="251"/>
      <c r="J15" s="80"/>
    </row>
    <row r="16" spans="2:10" x14ac:dyDescent="0.35">
      <c r="B16" s="265" t="s">
        <v>196</v>
      </c>
      <c r="C16" s="280">
        <v>1540</v>
      </c>
      <c r="G16" s="251"/>
      <c r="H16" s="251"/>
      <c r="I16" s="251"/>
      <c r="J16" s="80"/>
    </row>
    <row r="17" spans="2:10" x14ac:dyDescent="0.35">
      <c r="B17" s="265" t="s">
        <v>197</v>
      </c>
      <c r="C17" s="280">
        <v>1540</v>
      </c>
      <c r="G17" s="251"/>
      <c r="H17" s="251"/>
      <c r="I17" s="251"/>
      <c r="J17" s="80"/>
    </row>
    <row r="18" spans="2:10" x14ac:dyDescent="0.35">
      <c r="B18" s="265" t="s">
        <v>198</v>
      </c>
      <c r="C18" s="280">
        <v>1040</v>
      </c>
      <c r="G18" s="251"/>
      <c r="H18" s="251"/>
      <c r="I18" s="251"/>
      <c r="J18" s="80"/>
    </row>
    <row r="19" spans="2:10" x14ac:dyDescent="0.35">
      <c r="B19" s="265" t="s">
        <v>200</v>
      </c>
      <c r="C19" s="280">
        <v>1540</v>
      </c>
      <c r="G19" s="251"/>
      <c r="H19" s="251"/>
      <c r="I19" s="251"/>
      <c r="J19" s="80"/>
    </row>
    <row r="20" spans="2:10" x14ac:dyDescent="0.35">
      <c r="B20" s="265" t="s">
        <v>199</v>
      </c>
      <c r="C20" s="280">
        <v>1540</v>
      </c>
      <c r="G20" s="62"/>
      <c r="H20" s="62"/>
      <c r="I20" s="62"/>
    </row>
    <row r="21" spans="2:10" x14ac:dyDescent="0.35">
      <c r="B21" s="265" t="s">
        <v>201</v>
      </c>
      <c r="C21" s="280">
        <v>1540</v>
      </c>
      <c r="G21" s="62"/>
      <c r="H21" s="62"/>
      <c r="I21" s="62"/>
    </row>
    <row r="22" spans="2:10" x14ac:dyDescent="0.35">
      <c r="B22" s="265" t="s">
        <v>202</v>
      </c>
      <c r="C22" s="280">
        <v>1540</v>
      </c>
      <c r="G22" s="62"/>
      <c r="H22" s="62"/>
      <c r="I22" s="62"/>
    </row>
    <row r="23" spans="2:10" x14ac:dyDescent="0.35">
      <c r="B23" s="265" t="s">
        <v>278</v>
      </c>
      <c r="C23" s="280">
        <v>1540</v>
      </c>
      <c r="G23" s="62"/>
      <c r="H23" s="62"/>
      <c r="I23" s="62"/>
    </row>
    <row r="24" spans="2:10" x14ac:dyDescent="0.35">
      <c r="B24" s="265" t="s">
        <v>308</v>
      </c>
      <c r="C24" s="280">
        <v>1540</v>
      </c>
      <c r="G24" s="62"/>
      <c r="H24" s="62"/>
      <c r="I24" s="62"/>
    </row>
    <row r="25" spans="2:10" x14ac:dyDescent="0.35">
      <c r="B25" s="265" t="s">
        <v>305</v>
      </c>
      <c r="C25" s="280">
        <v>1540</v>
      </c>
      <c r="G25" s="62"/>
      <c r="H25" s="62"/>
      <c r="I25" s="62"/>
    </row>
    <row r="26" spans="2:10" x14ac:dyDescent="0.35">
      <c r="B26" s="265" t="s">
        <v>301</v>
      </c>
      <c r="C26" s="280">
        <v>665</v>
      </c>
      <c r="G26" s="62"/>
      <c r="H26" s="62"/>
      <c r="I26" s="62"/>
    </row>
    <row r="27" spans="2:10" x14ac:dyDescent="0.35">
      <c r="B27" s="265" t="s">
        <v>322</v>
      </c>
      <c r="C27" s="280">
        <v>290</v>
      </c>
      <c r="G27" s="62"/>
      <c r="H27" s="62"/>
      <c r="I27" s="62"/>
    </row>
    <row r="28" spans="2:10" x14ac:dyDescent="0.35">
      <c r="B28" s="265" t="s">
        <v>327</v>
      </c>
      <c r="C28" s="280">
        <v>290</v>
      </c>
      <c r="G28" s="62"/>
      <c r="H28" s="62"/>
      <c r="I28" s="62"/>
    </row>
    <row r="29" spans="2:10" x14ac:dyDescent="0.35">
      <c r="B29" s="265" t="s">
        <v>351</v>
      </c>
      <c r="C29" s="280">
        <v>165</v>
      </c>
      <c r="G29" s="62"/>
      <c r="H29" s="62"/>
      <c r="I29" s="62"/>
    </row>
    <row r="30" spans="2:10" x14ac:dyDescent="0.35">
      <c r="B30" s="265" t="s">
        <v>408</v>
      </c>
      <c r="C30" s="280">
        <v>1045</v>
      </c>
      <c r="G30" s="62"/>
      <c r="H30" s="62"/>
      <c r="I30" s="62"/>
    </row>
    <row r="31" spans="2:10" x14ac:dyDescent="0.35">
      <c r="B31" s="265" t="s">
        <v>409</v>
      </c>
      <c r="C31" s="280">
        <v>665</v>
      </c>
      <c r="G31" s="62"/>
      <c r="H31" s="62"/>
      <c r="I31" s="62"/>
    </row>
    <row r="32" spans="2:10" x14ac:dyDescent="0.35">
      <c r="B32" s="265" t="s">
        <v>223</v>
      </c>
      <c r="C32" s="280">
        <v>701.14</v>
      </c>
      <c r="G32" s="62"/>
      <c r="H32" s="62"/>
      <c r="I32" s="62"/>
    </row>
    <row r="33" spans="2:9" ht="15" hidden="1" thickBot="1" x14ac:dyDescent="0.4">
      <c r="B33" s="156" t="s">
        <v>152</v>
      </c>
      <c r="C33" s="266">
        <v>35651.11</v>
      </c>
      <c r="G33" s="62"/>
      <c r="H33" s="62"/>
      <c r="I33" s="62"/>
    </row>
    <row r="36" spans="2:9" ht="15" thickBot="1" x14ac:dyDescent="0.4"/>
    <row r="37" spans="2:9" ht="15" thickBot="1" x14ac:dyDescent="0.4"/>
    <row r="41" spans="2:9" ht="15" thickBot="1" x14ac:dyDescent="0.4"/>
    <row r="45" spans="2:9" ht="15" thickBot="1" x14ac:dyDescent="0.4"/>
    <row r="46" spans="2:9" ht="15" thickBot="1" x14ac:dyDescent="0.4"/>
    <row r="48" spans="2:9" ht="15" thickBot="1" x14ac:dyDescent="0.4"/>
    <row r="51" ht="15" thickBot="1" x14ac:dyDescent="0.4"/>
    <row r="52" ht="15" thickBot="1" x14ac:dyDescent="0.4"/>
    <row r="54" ht="15" thickBot="1" x14ac:dyDescent="0.4"/>
    <row r="55" ht="15" thickBot="1" x14ac:dyDescent="0.4"/>
    <row r="57" ht="15" thickBot="1" x14ac:dyDescent="0.4"/>
    <row r="59" ht="15" thickBot="1" x14ac:dyDescent="0.4"/>
    <row r="60" ht="15" thickBot="1" x14ac:dyDescent="0.4"/>
    <row r="62" ht="15" thickBot="1" x14ac:dyDescent="0.4"/>
    <row r="64" ht="15" thickBot="1" x14ac:dyDescent="0.4"/>
    <row r="66" ht="15" thickBot="1" x14ac:dyDescent="0.4"/>
    <row r="68" ht="15" thickBot="1" x14ac:dyDescent="0.4"/>
    <row r="70" ht="15" thickBot="1" x14ac:dyDescent="0.4"/>
    <row r="72" ht="15" thickBot="1" x14ac:dyDescent="0.4"/>
    <row r="74" ht="15" thickBot="1" x14ac:dyDescent="0.4"/>
    <row r="77" ht="15" thickBot="1" x14ac:dyDescent="0.4"/>
    <row r="78" ht="15" thickBot="1" x14ac:dyDescent="0.4"/>
    <row r="81" ht="15" thickBot="1" x14ac:dyDescent="0.4"/>
    <row r="82" ht="15" thickBot="1" x14ac:dyDescent="0.4"/>
    <row r="84" ht="15" thickBot="1" x14ac:dyDescent="0.4"/>
    <row r="87" ht="15" thickBot="1" x14ac:dyDescent="0.4"/>
    <row r="89" ht="15" thickBot="1" x14ac:dyDescent="0.4"/>
  </sheetData>
  <conditionalFormatting pivot="1">
    <cfRule type="cellIs" dxfId="40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95D2-AA89-44DD-8A5E-5C666FB2BBB0}">
  <dimension ref="A1:N260"/>
  <sheetViews>
    <sheetView tabSelected="1" topLeftCell="A46" workbookViewId="0">
      <selection activeCell="G55" sqref="G55"/>
    </sheetView>
  </sheetViews>
  <sheetFormatPr baseColWidth="10" defaultColWidth="8.54296875" defaultRowHeight="14.5" x14ac:dyDescent="0.35"/>
  <cols>
    <col min="1" max="1" width="11.08984375" style="1" customWidth="1"/>
    <col min="2" max="2" width="3.453125" style="1" customWidth="1"/>
    <col min="3" max="3" width="4.08984375" style="1" customWidth="1"/>
    <col min="4" max="4" width="11.36328125" style="1" customWidth="1"/>
    <col min="5" max="5" width="7.90625" style="1" customWidth="1"/>
    <col min="6" max="6" width="47.26953125" customWidth="1"/>
    <col min="7" max="7" width="10" style="1" customWidth="1"/>
    <col min="8" max="8" width="11.36328125" style="1" customWidth="1"/>
    <col min="9" max="9" width="11.453125" customWidth="1"/>
    <col min="10" max="10" width="3.54296875" customWidth="1"/>
    <col min="11" max="11" width="9" customWidth="1"/>
    <col min="12" max="12" width="14.26953125" bestFit="1" customWidth="1"/>
    <col min="13" max="13" width="14.90625" bestFit="1" customWidth="1"/>
    <col min="14" max="14" width="15.453125" bestFit="1" customWidth="1"/>
    <col min="15" max="15" width="19.1796875" bestFit="1" customWidth="1"/>
    <col min="16" max="20" width="7" bestFit="1" customWidth="1"/>
    <col min="21" max="21" width="5.90625" bestFit="1" customWidth="1"/>
    <col min="22" max="22" width="15.453125" bestFit="1" customWidth="1"/>
    <col min="23" max="29" width="7" bestFit="1" customWidth="1"/>
    <col min="30" max="30" width="5.90625" bestFit="1" customWidth="1"/>
    <col min="31" max="31" width="19.1796875" bestFit="1" customWidth="1"/>
    <col min="32" max="38" width="7" bestFit="1" customWidth="1"/>
    <col min="39" max="39" width="5.90625" bestFit="1" customWidth="1"/>
    <col min="40" max="40" width="19.6328125" bestFit="1" customWidth="1"/>
    <col min="41" max="41" width="20.1796875" bestFit="1" customWidth="1"/>
    <col min="42" max="42" width="24" bestFit="1" customWidth="1"/>
  </cols>
  <sheetData>
    <row r="1" spans="1:14" x14ac:dyDescent="0.35">
      <c r="A1" s="28" t="s">
        <v>5</v>
      </c>
      <c r="B1" s="28" t="s">
        <v>0</v>
      </c>
      <c r="C1" s="28" t="s">
        <v>149</v>
      </c>
      <c r="D1" s="30" t="s">
        <v>6</v>
      </c>
      <c r="E1" s="36" t="s">
        <v>7</v>
      </c>
      <c r="F1" s="30" t="s">
        <v>150</v>
      </c>
      <c r="G1" s="46" t="s">
        <v>9</v>
      </c>
      <c r="H1" s="46" t="s">
        <v>10</v>
      </c>
      <c r="I1" s="46" t="s">
        <v>4</v>
      </c>
      <c r="K1" s="46" t="s">
        <v>378</v>
      </c>
      <c r="L1" s="46" t="s">
        <v>379</v>
      </c>
    </row>
    <row r="2" spans="1:14" x14ac:dyDescent="0.35">
      <c r="A2" s="112">
        <v>44701</v>
      </c>
      <c r="B2" s="112"/>
      <c r="C2" s="113"/>
      <c r="D2" s="114"/>
      <c r="E2" s="115"/>
      <c r="F2" s="116" t="s">
        <v>207</v>
      </c>
      <c r="G2" s="123"/>
      <c r="H2" s="176">
        <v>94278</v>
      </c>
      <c r="I2" s="32">
        <f>+H2</f>
        <v>94278</v>
      </c>
      <c r="J2" t="s">
        <v>3</v>
      </c>
      <c r="K2" s="260"/>
      <c r="L2" s="261"/>
    </row>
    <row r="3" spans="1:14" x14ac:dyDescent="0.35">
      <c r="A3" s="112">
        <v>44725</v>
      </c>
      <c r="B3" s="112"/>
      <c r="C3" s="113"/>
      <c r="D3" s="114"/>
      <c r="E3" s="113"/>
      <c r="F3" s="119" t="s">
        <v>260</v>
      </c>
      <c r="G3" s="123">
        <v>1500</v>
      </c>
      <c r="H3" s="123"/>
      <c r="I3" s="32">
        <f t="shared" ref="I3:I66" si="0">I2-G3+H3</f>
        <v>92778</v>
      </c>
      <c r="J3" t="s">
        <v>3</v>
      </c>
      <c r="K3" t="s">
        <v>3</v>
      </c>
    </row>
    <row r="4" spans="1:14" x14ac:dyDescent="0.35">
      <c r="A4" s="112">
        <v>44725</v>
      </c>
      <c r="B4" s="112"/>
      <c r="C4" s="113"/>
      <c r="D4" s="114"/>
      <c r="E4" s="120"/>
      <c r="F4" s="119" t="s">
        <v>261</v>
      </c>
      <c r="G4" s="123">
        <v>1500</v>
      </c>
      <c r="H4" s="123"/>
      <c r="I4" s="32">
        <f t="shared" si="0"/>
        <v>91278</v>
      </c>
      <c r="J4" t="s">
        <v>3</v>
      </c>
      <c r="K4" t="s">
        <v>3</v>
      </c>
    </row>
    <row r="5" spans="1:14" x14ac:dyDescent="0.35">
      <c r="A5" s="112">
        <v>44725</v>
      </c>
      <c r="B5" s="112"/>
      <c r="C5" s="113"/>
      <c r="D5" s="114"/>
      <c r="E5" s="120"/>
      <c r="F5" s="119" t="s">
        <v>262</v>
      </c>
      <c r="G5" s="123">
        <v>1500</v>
      </c>
      <c r="H5" s="123"/>
      <c r="I5" s="32">
        <f t="shared" si="0"/>
        <v>89778</v>
      </c>
      <c r="J5" t="s">
        <v>3</v>
      </c>
      <c r="K5" t="s">
        <v>3</v>
      </c>
    </row>
    <row r="6" spans="1:14" x14ac:dyDescent="0.35">
      <c r="A6" s="112">
        <v>44725</v>
      </c>
      <c r="B6" s="112"/>
      <c r="C6" s="113"/>
      <c r="D6" s="114"/>
      <c r="E6" s="113"/>
      <c r="F6" s="121" t="s">
        <v>263</v>
      </c>
      <c r="G6" s="123">
        <v>1500</v>
      </c>
      <c r="H6" s="123"/>
      <c r="I6" s="32">
        <f t="shared" si="0"/>
        <v>88278</v>
      </c>
      <c r="J6" t="s">
        <v>3</v>
      </c>
      <c r="K6" t="s">
        <v>3</v>
      </c>
    </row>
    <row r="7" spans="1:14" x14ac:dyDescent="0.35">
      <c r="A7" s="112">
        <v>44728</v>
      </c>
      <c r="B7" s="112"/>
      <c r="C7" s="113"/>
      <c r="D7" s="114"/>
      <c r="E7" s="120"/>
      <c r="F7" s="122" t="s">
        <v>264</v>
      </c>
      <c r="G7" s="123">
        <v>1500</v>
      </c>
      <c r="H7" s="123"/>
      <c r="I7" s="32">
        <f t="shared" si="0"/>
        <v>86778</v>
      </c>
      <c r="J7" t="s">
        <v>3</v>
      </c>
      <c r="K7" t="s">
        <v>3</v>
      </c>
    </row>
    <row r="8" spans="1:14" x14ac:dyDescent="0.35">
      <c r="A8" s="112">
        <v>44729</v>
      </c>
      <c r="B8" s="112"/>
      <c r="C8" s="113"/>
      <c r="D8" s="114"/>
      <c r="E8" s="177"/>
      <c r="F8" s="116" t="s">
        <v>265</v>
      </c>
      <c r="G8" s="123">
        <v>1500</v>
      </c>
      <c r="H8" s="123"/>
      <c r="I8" s="32">
        <f t="shared" si="0"/>
        <v>85278</v>
      </c>
      <c r="J8" t="s">
        <v>3</v>
      </c>
      <c r="K8" t="s">
        <v>3</v>
      </c>
    </row>
    <row r="9" spans="1:14" x14ac:dyDescent="0.35">
      <c r="A9" s="112">
        <v>44777</v>
      </c>
      <c r="B9" s="112"/>
      <c r="C9" s="113"/>
      <c r="D9" s="124"/>
      <c r="E9" s="124"/>
      <c r="F9" s="116" t="s">
        <v>266</v>
      </c>
      <c r="G9" s="123">
        <v>661.14</v>
      </c>
      <c r="H9" s="124"/>
      <c r="I9" s="32">
        <f t="shared" si="0"/>
        <v>84616.86</v>
      </c>
      <c r="J9" t="s">
        <v>3</v>
      </c>
      <c r="K9" t="s">
        <v>3</v>
      </c>
    </row>
    <row r="10" spans="1:14" x14ac:dyDescent="0.35">
      <c r="A10" s="112">
        <v>44795</v>
      </c>
      <c r="B10" s="112"/>
      <c r="C10" s="113"/>
      <c r="D10" s="124"/>
      <c r="E10" s="124"/>
      <c r="F10" s="116" t="s">
        <v>267</v>
      </c>
      <c r="G10" s="123">
        <v>707</v>
      </c>
      <c r="H10" s="123"/>
      <c r="I10" s="32">
        <f t="shared" si="0"/>
        <v>83909.86</v>
      </c>
      <c r="J10" t="s">
        <v>3</v>
      </c>
      <c r="K10" t="s">
        <v>3</v>
      </c>
      <c r="L10" t="s">
        <v>3</v>
      </c>
    </row>
    <row r="11" spans="1:14" x14ac:dyDescent="0.35">
      <c r="A11" s="112">
        <v>44799</v>
      </c>
      <c r="B11" s="112"/>
      <c r="C11" s="113"/>
      <c r="D11" s="124"/>
      <c r="E11" s="120"/>
      <c r="F11" s="116" t="s">
        <v>268</v>
      </c>
      <c r="G11" s="123">
        <v>1500</v>
      </c>
      <c r="H11" s="123"/>
      <c r="I11" s="32">
        <f t="shared" si="0"/>
        <v>82409.86</v>
      </c>
      <c r="J11" t="s">
        <v>3</v>
      </c>
      <c r="K11" t="s">
        <v>3</v>
      </c>
    </row>
    <row r="12" spans="1:14" x14ac:dyDescent="0.35">
      <c r="A12" s="112">
        <v>44802</v>
      </c>
      <c r="B12" s="112"/>
      <c r="C12" s="113"/>
      <c r="D12" s="124"/>
      <c r="E12" s="120"/>
      <c r="F12" s="116" t="s">
        <v>269</v>
      </c>
      <c r="G12" s="239">
        <v>1500</v>
      </c>
      <c r="H12" s="123"/>
      <c r="I12" s="32">
        <f t="shared" si="0"/>
        <v>80909.86</v>
      </c>
      <c r="J12" t="s">
        <v>3</v>
      </c>
      <c r="K12" t="s">
        <v>3</v>
      </c>
    </row>
    <row r="13" spans="1:14" x14ac:dyDescent="0.35">
      <c r="A13" s="112">
        <v>44802</v>
      </c>
      <c r="B13" s="112"/>
      <c r="C13" s="113"/>
      <c r="D13" s="124"/>
      <c r="E13" s="120"/>
      <c r="F13" s="116" t="s">
        <v>270</v>
      </c>
      <c r="G13" s="239">
        <v>1000</v>
      </c>
      <c r="H13" s="123"/>
      <c r="I13" s="32">
        <f t="shared" si="0"/>
        <v>79909.86</v>
      </c>
      <c r="J13" t="s">
        <v>3</v>
      </c>
      <c r="K13" t="s">
        <v>3</v>
      </c>
      <c r="N13" s="174"/>
    </row>
    <row r="14" spans="1:14" x14ac:dyDescent="0.35">
      <c r="A14" s="112">
        <v>44802</v>
      </c>
      <c r="B14" s="112"/>
      <c r="C14" s="113"/>
      <c r="D14" s="124"/>
      <c r="E14" s="120"/>
      <c r="F14" s="116" t="s">
        <v>381</v>
      </c>
      <c r="G14" s="123">
        <v>880.24</v>
      </c>
      <c r="H14" s="123"/>
      <c r="I14" s="32">
        <f t="shared" si="0"/>
        <v>79029.62</v>
      </c>
      <c r="J14" t="s">
        <v>3</v>
      </c>
      <c r="K14" t="s">
        <v>3</v>
      </c>
      <c r="N14" s="174"/>
    </row>
    <row r="15" spans="1:14" x14ac:dyDescent="0.35">
      <c r="A15" s="112">
        <v>44804</v>
      </c>
      <c r="B15" s="112"/>
      <c r="C15" s="113"/>
      <c r="D15" s="124"/>
      <c r="E15" s="120"/>
      <c r="F15" s="116" t="s">
        <v>381</v>
      </c>
      <c r="G15" s="123">
        <v>316.05</v>
      </c>
      <c r="H15" s="123"/>
      <c r="I15" s="32">
        <f t="shared" si="0"/>
        <v>78713.569999999992</v>
      </c>
      <c r="J15" t="s">
        <v>3</v>
      </c>
      <c r="K15" t="s">
        <v>3</v>
      </c>
      <c r="N15" s="175"/>
    </row>
    <row r="16" spans="1:14" x14ac:dyDescent="0.35">
      <c r="A16" s="112">
        <v>44804</v>
      </c>
      <c r="B16" s="112"/>
      <c r="C16" s="113"/>
      <c r="D16" s="124"/>
      <c r="E16" s="120"/>
      <c r="F16" s="116" t="s">
        <v>380</v>
      </c>
      <c r="G16" s="123">
        <v>159.6</v>
      </c>
      <c r="H16" s="123"/>
      <c r="I16" s="32">
        <f t="shared" si="0"/>
        <v>78553.969999999987</v>
      </c>
      <c r="J16" t="s">
        <v>3</v>
      </c>
      <c r="K16" t="s">
        <v>3</v>
      </c>
      <c r="N16" s="175"/>
    </row>
    <row r="17" spans="1:14" x14ac:dyDescent="0.35">
      <c r="A17" s="112">
        <v>44804</v>
      </c>
      <c r="B17" s="112"/>
      <c r="C17" s="113"/>
      <c r="D17" s="124"/>
      <c r="E17" s="120"/>
      <c r="F17" s="116" t="s">
        <v>271</v>
      </c>
      <c r="G17" s="123">
        <v>144.11000000000001</v>
      </c>
      <c r="H17" s="123"/>
      <c r="I17" s="32">
        <f t="shared" si="0"/>
        <v>78409.859999999986</v>
      </c>
      <c r="J17" t="s">
        <v>3</v>
      </c>
      <c r="K17" t="s">
        <v>3</v>
      </c>
      <c r="N17" s="175"/>
    </row>
    <row r="18" spans="1:14" x14ac:dyDescent="0.35">
      <c r="A18" s="112">
        <v>44806</v>
      </c>
      <c r="B18" s="112"/>
      <c r="C18" s="113"/>
      <c r="D18" s="114"/>
      <c r="E18" s="120"/>
      <c r="F18" s="122" t="s">
        <v>272</v>
      </c>
      <c r="G18" s="123">
        <v>1500</v>
      </c>
      <c r="H18" s="176"/>
      <c r="I18" s="32">
        <f t="shared" si="0"/>
        <v>76909.859999999986</v>
      </c>
      <c r="J18" t="s">
        <v>3</v>
      </c>
      <c r="K18" t="s">
        <v>3</v>
      </c>
    </row>
    <row r="19" spans="1:14" x14ac:dyDescent="0.35">
      <c r="A19" s="112">
        <v>44809</v>
      </c>
      <c r="B19" s="112"/>
      <c r="C19" s="113"/>
      <c r="D19" s="130"/>
      <c r="E19" s="120"/>
      <c r="F19" s="116" t="s">
        <v>273</v>
      </c>
      <c r="G19" s="123">
        <v>1500</v>
      </c>
      <c r="H19" s="123"/>
      <c r="I19" s="32">
        <f t="shared" si="0"/>
        <v>75409.859999999986</v>
      </c>
      <c r="J19" t="s">
        <v>3</v>
      </c>
      <c r="K19" t="s">
        <v>3</v>
      </c>
    </row>
    <row r="20" spans="1:14" x14ac:dyDescent="0.35">
      <c r="A20" s="112">
        <v>44810</v>
      </c>
      <c r="B20" s="112"/>
      <c r="C20" s="113"/>
      <c r="D20" s="124"/>
      <c r="E20" s="125"/>
      <c r="F20" s="122" t="s">
        <v>274</v>
      </c>
      <c r="G20" s="123">
        <v>1126.6300000000001</v>
      </c>
      <c r="H20" s="123"/>
      <c r="I20" s="32">
        <f t="shared" si="0"/>
        <v>74283.229999999981</v>
      </c>
      <c r="J20" t="s">
        <v>3</v>
      </c>
      <c r="K20" t="s">
        <v>3</v>
      </c>
    </row>
    <row r="21" spans="1:14" x14ac:dyDescent="0.35">
      <c r="A21" s="129">
        <v>44823</v>
      </c>
      <c r="B21" s="129"/>
      <c r="C21" s="113"/>
      <c r="D21" s="115"/>
      <c r="E21" s="114"/>
      <c r="F21" s="116" t="s">
        <v>276</v>
      </c>
      <c r="G21" s="240">
        <v>1325.45</v>
      </c>
      <c r="H21" s="240"/>
      <c r="I21" s="32">
        <f t="shared" si="0"/>
        <v>72957.779999999984</v>
      </c>
      <c r="J21" t="s">
        <v>3</v>
      </c>
      <c r="L21" t="s">
        <v>3</v>
      </c>
    </row>
    <row r="22" spans="1:14" x14ac:dyDescent="0.35">
      <c r="A22" s="112">
        <v>44823</v>
      </c>
      <c r="B22" s="112"/>
      <c r="C22" s="112"/>
      <c r="D22" s="219"/>
      <c r="E22" s="220"/>
      <c r="F22" s="116" t="s">
        <v>277</v>
      </c>
      <c r="G22" s="123">
        <v>174.55</v>
      </c>
      <c r="H22" s="123"/>
      <c r="I22" s="32">
        <f t="shared" si="0"/>
        <v>72783.229999999981</v>
      </c>
      <c r="J22" t="s">
        <v>3</v>
      </c>
      <c r="L22" t="s">
        <v>3</v>
      </c>
    </row>
    <row r="23" spans="1:14" x14ac:dyDescent="0.35">
      <c r="A23" s="112">
        <v>44868</v>
      </c>
      <c r="B23" s="112"/>
      <c r="C23" s="112"/>
      <c r="D23" s="219"/>
      <c r="E23" s="220"/>
      <c r="F23" s="116" t="s">
        <v>281</v>
      </c>
      <c r="G23" s="123">
        <v>1500</v>
      </c>
      <c r="H23" s="123"/>
      <c r="I23" s="32">
        <f t="shared" si="0"/>
        <v>71283.229999999981</v>
      </c>
      <c r="J23" t="s">
        <v>3</v>
      </c>
      <c r="L23" t="s">
        <v>3</v>
      </c>
    </row>
    <row r="24" spans="1:14" x14ac:dyDescent="0.35">
      <c r="A24" s="112">
        <v>44869</v>
      </c>
      <c r="B24" s="112"/>
      <c r="C24" s="112"/>
      <c r="D24" s="219"/>
      <c r="E24" s="220"/>
      <c r="F24" s="116" t="s">
        <v>282</v>
      </c>
      <c r="G24" s="123">
        <v>400</v>
      </c>
      <c r="H24" s="123"/>
      <c r="I24" s="32">
        <f t="shared" si="0"/>
        <v>70883.229999999981</v>
      </c>
      <c r="J24" t="s">
        <v>3</v>
      </c>
      <c r="L24" t="s">
        <v>3</v>
      </c>
    </row>
    <row r="25" spans="1:14" x14ac:dyDescent="0.35">
      <c r="A25" s="129">
        <v>44875</v>
      </c>
      <c r="B25" s="222"/>
      <c r="C25" s="222"/>
      <c r="D25" s="124"/>
      <c r="E25" s="125"/>
      <c r="F25" s="126" t="s">
        <v>283</v>
      </c>
      <c r="G25" s="239">
        <v>1000</v>
      </c>
      <c r="H25" s="239"/>
      <c r="I25" s="32">
        <f t="shared" si="0"/>
        <v>69883.229999999981</v>
      </c>
      <c r="J25" t="s">
        <v>3</v>
      </c>
      <c r="L25" t="s">
        <v>3</v>
      </c>
    </row>
    <row r="26" spans="1:14" ht="43.5" x14ac:dyDescent="0.35">
      <c r="A26" s="227">
        <v>44890</v>
      </c>
      <c r="B26" s="228"/>
      <c r="C26" s="228"/>
      <c r="D26" s="229"/>
      <c r="E26" s="230"/>
      <c r="F26" s="231" t="s">
        <v>294</v>
      </c>
      <c r="G26" s="241">
        <v>405</v>
      </c>
      <c r="H26" s="239"/>
      <c r="I26" s="32">
        <f t="shared" si="0"/>
        <v>69478.229999999981</v>
      </c>
      <c r="J26" t="s">
        <v>3</v>
      </c>
      <c r="L26" t="s">
        <v>3</v>
      </c>
    </row>
    <row r="27" spans="1:14" ht="29" x14ac:dyDescent="0.35">
      <c r="A27" s="227">
        <v>44890</v>
      </c>
      <c r="B27" s="228"/>
      <c r="C27" s="228"/>
      <c r="D27" s="229"/>
      <c r="E27" s="230"/>
      <c r="F27" s="231" t="s">
        <v>297</v>
      </c>
      <c r="G27" s="241">
        <v>220</v>
      </c>
      <c r="H27" s="239"/>
      <c r="I27" s="32">
        <f t="shared" si="0"/>
        <v>69258.229999999981</v>
      </c>
      <c r="J27" t="s">
        <v>3</v>
      </c>
      <c r="L27" t="s">
        <v>3</v>
      </c>
    </row>
    <row r="28" spans="1:14" ht="29" x14ac:dyDescent="0.35">
      <c r="A28" s="227">
        <v>44897</v>
      </c>
      <c r="B28" s="228"/>
      <c r="C28" s="228"/>
      <c r="D28" s="229"/>
      <c r="E28" s="230"/>
      <c r="F28" s="231" t="s">
        <v>298</v>
      </c>
      <c r="G28" s="241">
        <v>79</v>
      </c>
      <c r="H28" s="239"/>
      <c r="I28" s="32">
        <f t="shared" si="0"/>
        <v>69179.229999999981</v>
      </c>
      <c r="J28" t="s">
        <v>3</v>
      </c>
      <c r="L28" t="s">
        <v>3</v>
      </c>
    </row>
    <row r="29" spans="1:14" ht="43.5" x14ac:dyDescent="0.35">
      <c r="A29" s="227">
        <v>44897</v>
      </c>
      <c r="B29" s="228"/>
      <c r="C29" s="228"/>
      <c r="D29" s="229"/>
      <c r="E29" s="230"/>
      <c r="F29" s="231" t="s">
        <v>312</v>
      </c>
      <c r="G29" s="241">
        <v>290.35000000000002</v>
      </c>
      <c r="H29" s="239"/>
      <c r="I29" s="32">
        <f t="shared" si="0"/>
        <v>68888.879999999976</v>
      </c>
      <c r="J29" t="s">
        <v>3</v>
      </c>
      <c r="L29" t="s">
        <v>3</v>
      </c>
    </row>
    <row r="30" spans="1:14" ht="29" x14ac:dyDescent="0.35">
      <c r="A30" s="227">
        <v>44897</v>
      </c>
      <c r="B30" s="228"/>
      <c r="C30" s="228"/>
      <c r="D30" s="229"/>
      <c r="E30" s="230"/>
      <c r="F30" s="231" t="s">
        <v>313</v>
      </c>
      <c r="G30" s="241">
        <v>1500</v>
      </c>
      <c r="H30" s="239"/>
      <c r="I30" s="32">
        <f t="shared" si="0"/>
        <v>67388.879999999976</v>
      </c>
      <c r="J30" t="s">
        <v>3</v>
      </c>
      <c r="L30" t="s">
        <v>3</v>
      </c>
    </row>
    <row r="31" spans="1:14" ht="29" x14ac:dyDescent="0.35">
      <c r="A31" s="227">
        <v>44902</v>
      </c>
      <c r="B31" s="228"/>
      <c r="C31" s="228"/>
      <c r="D31" s="229"/>
      <c r="E31" s="230"/>
      <c r="F31" s="231" t="s">
        <v>314</v>
      </c>
      <c r="G31" s="241">
        <v>1289.77</v>
      </c>
      <c r="H31" s="239"/>
      <c r="I31" s="32">
        <f t="shared" si="0"/>
        <v>66099.109999999971</v>
      </c>
      <c r="J31" t="s">
        <v>3</v>
      </c>
      <c r="L31" t="s">
        <v>3</v>
      </c>
    </row>
    <row r="32" spans="1:14" ht="29" x14ac:dyDescent="0.35">
      <c r="A32" s="227">
        <v>44903</v>
      </c>
      <c r="B32" s="228"/>
      <c r="C32" s="228"/>
      <c r="D32" s="229"/>
      <c r="E32" s="230"/>
      <c r="F32" s="231" t="s">
        <v>315</v>
      </c>
      <c r="G32" s="241">
        <v>1500</v>
      </c>
      <c r="H32" s="239"/>
      <c r="I32" s="32">
        <f t="shared" si="0"/>
        <v>64599.109999999971</v>
      </c>
      <c r="J32" t="s">
        <v>3</v>
      </c>
    </row>
    <row r="33" spans="1:12" x14ac:dyDescent="0.35">
      <c r="A33" s="227">
        <v>44904</v>
      </c>
      <c r="B33" s="228"/>
      <c r="C33" s="228"/>
      <c r="D33" s="229"/>
      <c r="E33" s="230"/>
      <c r="F33" s="232" t="s">
        <v>293</v>
      </c>
      <c r="G33" s="241">
        <v>393</v>
      </c>
      <c r="H33" s="239"/>
      <c r="I33" s="32">
        <f t="shared" si="0"/>
        <v>64206.109999999971</v>
      </c>
      <c r="J33" t="s">
        <v>3</v>
      </c>
      <c r="L33" t="s">
        <v>3</v>
      </c>
    </row>
    <row r="34" spans="1:12" x14ac:dyDescent="0.35">
      <c r="A34" s="227">
        <v>44908</v>
      </c>
      <c r="B34" s="228"/>
      <c r="C34" s="228"/>
      <c r="D34" s="229"/>
      <c r="E34" s="230"/>
      <c r="F34" s="231" t="s">
        <v>292</v>
      </c>
      <c r="G34" s="241">
        <v>210.23</v>
      </c>
      <c r="H34" s="239"/>
      <c r="I34" s="32">
        <f t="shared" si="0"/>
        <v>63995.879999999968</v>
      </c>
      <c r="J34" t="s">
        <v>3</v>
      </c>
      <c r="L34" t="s">
        <v>3</v>
      </c>
    </row>
    <row r="35" spans="1:12" ht="31.5" x14ac:dyDescent="0.35">
      <c r="A35" s="227">
        <v>44910</v>
      </c>
      <c r="B35" s="228"/>
      <c r="C35" s="228"/>
      <c r="D35" s="229"/>
      <c r="E35" s="230"/>
      <c r="F35" s="233" t="s">
        <v>316</v>
      </c>
      <c r="G35" s="242">
        <v>13</v>
      </c>
      <c r="H35" s="239"/>
      <c r="I35" s="32">
        <f t="shared" si="0"/>
        <v>63982.879999999968</v>
      </c>
      <c r="J35" t="s">
        <v>3</v>
      </c>
      <c r="L35" t="s">
        <v>3</v>
      </c>
    </row>
    <row r="36" spans="1:12" ht="31.5" x14ac:dyDescent="0.35">
      <c r="A36" s="227">
        <v>44910</v>
      </c>
      <c r="B36" s="228"/>
      <c r="C36" s="228"/>
      <c r="D36" s="229"/>
      <c r="E36" s="230"/>
      <c r="F36" s="233" t="s">
        <v>317</v>
      </c>
      <c r="G36" s="242">
        <v>629</v>
      </c>
      <c r="H36" s="239"/>
      <c r="I36" s="32">
        <f t="shared" si="0"/>
        <v>63353.879999999968</v>
      </c>
      <c r="J36" t="s">
        <v>3</v>
      </c>
      <c r="L36" t="s">
        <v>3</v>
      </c>
    </row>
    <row r="37" spans="1:12" ht="41.5" x14ac:dyDescent="0.35">
      <c r="A37" s="227">
        <v>44910</v>
      </c>
      <c r="B37" s="228"/>
      <c r="C37" s="228"/>
      <c r="D37" s="229"/>
      <c r="E37" s="230"/>
      <c r="F37" s="233" t="s">
        <v>318</v>
      </c>
      <c r="G37" s="242">
        <v>96.6</v>
      </c>
      <c r="H37" s="239"/>
      <c r="I37" s="32">
        <f t="shared" si="0"/>
        <v>63257.27999999997</v>
      </c>
      <c r="J37" t="s">
        <v>3</v>
      </c>
      <c r="L37" t="s">
        <v>3</v>
      </c>
    </row>
    <row r="38" spans="1:12" ht="31.5" x14ac:dyDescent="0.35">
      <c r="A38" s="227">
        <v>44910</v>
      </c>
      <c r="B38" s="228"/>
      <c r="C38" s="228"/>
      <c r="D38" s="229"/>
      <c r="E38" s="230"/>
      <c r="F38" s="233" t="s">
        <v>324</v>
      </c>
      <c r="G38" s="242">
        <v>1500</v>
      </c>
      <c r="H38" s="239"/>
      <c r="I38" s="32">
        <f t="shared" si="0"/>
        <v>61757.27999999997</v>
      </c>
      <c r="J38" t="s">
        <v>3</v>
      </c>
      <c r="L38" t="s">
        <v>3</v>
      </c>
    </row>
    <row r="39" spans="1:12" ht="31.5" x14ac:dyDescent="0.35">
      <c r="A39" s="227">
        <v>44910</v>
      </c>
      <c r="B39" s="234"/>
      <c r="C39" s="234"/>
      <c r="D39" s="235"/>
      <c r="E39" s="236"/>
      <c r="F39" s="233" t="s">
        <v>329</v>
      </c>
      <c r="G39" s="242">
        <v>25.94</v>
      </c>
      <c r="H39" s="239"/>
      <c r="I39" s="32">
        <f t="shared" si="0"/>
        <v>61731.339999999967</v>
      </c>
      <c r="J39" t="s">
        <v>3</v>
      </c>
      <c r="L39" t="s">
        <v>3</v>
      </c>
    </row>
    <row r="40" spans="1:12" ht="31.5" x14ac:dyDescent="0.35">
      <c r="A40" s="227">
        <v>44910</v>
      </c>
      <c r="B40" s="237"/>
      <c r="C40" s="237"/>
      <c r="D40" s="238"/>
      <c r="E40" s="238"/>
      <c r="F40" s="233" t="s">
        <v>330</v>
      </c>
      <c r="G40" s="242">
        <v>54.08</v>
      </c>
      <c r="H40" s="239"/>
      <c r="I40" s="32">
        <f t="shared" si="0"/>
        <v>61677.259999999966</v>
      </c>
      <c r="J40" t="s">
        <v>3</v>
      </c>
      <c r="L40" t="s">
        <v>3</v>
      </c>
    </row>
    <row r="41" spans="1:12" ht="31.5" x14ac:dyDescent="0.35">
      <c r="A41" s="227">
        <v>44910</v>
      </c>
      <c r="B41" s="234"/>
      <c r="C41" s="234"/>
      <c r="D41" s="235"/>
      <c r="E41" s="236"/>
      <c r="F41" s="233" t="s">
        <v>331</v>
      </c>
      <c r="G41" s="242">
        <v>169.98</v>
      </c>
      <c r="H41" s="239"/>
      <c r="I41" s="32">
        <f t="shared" si="0"/>
        <v>61507.279999999962</v>
      </c>
      <c r="J41" t="s">
        <v>3</v>
      </c>
      <c r="L41" t="s">
        <v>3</v>
      </c>
    </row>
    <row r="42" spans="1:12" ht="31.5" x14ac:dyDescent="0.35">
      <c r="A42" s="227">
        <v>44910</v>
      </c>
      <c r="B42" s="237"/>
      <c r="C42" s="237"/>
      <c r="D42" s="238"/>
      <c r="E42" s="238"/>
      <c r="F42" s="233" t="s">
        <v>332</v>
      </c>
      <c r="G42" s="242">
        <v>250</v>
      </c>
      <c r="H42" s="239"/>
      <c r="I42" s="32">
        <f t="shared" si="0"/>
        <v>61257.279999999962</v>
      </c>
      <c r="J42" t="s">
        <v>3</v>
      </c>
      <c r="L42" t="s">
        <v>3</v>
      </c>
    </row>
    <row r="43" spans="1:12" ht="29" x14ac:dyDescent="0.35">
      <c r="A43" s="112">
        <v>44911</v>
      </c>
      <c r="B43" s="112"/>
      <c r="C43" s="112"/>
      <c r="D43" s="113"/>
      <c r="E43" s="113"/>
      <c r="F43" s="254" t="s">
        <v>340</v>
      </c>
      <c r="G43" s="123">
        <v>266.39999999999998</v>
      </c>
      <c r="H43" s="123"/>
      <c r="I43" s="32">
        <f t="shared" si="0"/>
        <v>60990.879999999961</v>
      </c>
      <c r="J43" t="s">
        <v>3</v>
      </c>
      <c r="L43" t="s">
        <v>3</v>
      </c>
    </row>
    <row r="44" spans="1:12" ht="43.5" x14ac:dyDescent="0.35">
      <c r="A44" s="129">
        <v>44914</v>
      </c>
      <c r="B44" s="129"/>
      <c r="C44" s="129"/>
      <c r="D44" s="115"/>
      <c r="E44" s="115"/>
      <c r="F44" s="254" t="s">
        <v>341</v>
      </c>
      <c r="G44" s="240">
        <v>293.52999999999997</v>
      </c>
      <c r="H44" s="240"/>
      <c r="I44" s="32">
        <f t="shared" si="0"/>
        <v>60697.349999999962</v>
      </c>
      <c r="J44" t="s">
        <v>3</v>
      </c>
      <c r="K44" t="s">
        <v>3</v>
      </c>
    </row>
    <row r="45" spans="1:12" ht="26" x14ac:dyDescent="0.35">
      <c r="A45" s="129">
        <v>44914</v>
      </c>
      <c r="B45" s="129"/>
      <c r="C45" s="129"/>
      <c r="D45" s="115"/>
      <c r="E45" s="115"/>
      <c r="F45" s="255" t="s">
        <v>342</v>
      </c>
      <c r="G45" s="240">
        <v>810</v>
      </c>
      <c r="H45" s="240"/>
      <c r="I45" s="32">
        <f t="shared" si="0"/>
        <v>59887.349999999962</v>
      </c>
      <c r="J45" t="s">
        <v>3</v>
      </c>
      <c r="K45" t="s">
        <v>3</v>
      </c>
    </row>
    <row r="46" spans="1:12" ht="26" x14ac:dyDescent="0.35">
      <c r="A46" s="129">
        <v>44914</v>
      </c>
      <c r="B46" s="129"/>
      <c r="C46" s="129"/>
      <c r="D46" s="115"/>
      <c r="E46" s="115"/>
      <c r="F46" s="255" t="s">
        <v>343</v>
      </c>
      <c r="G46" s="240">
        <v>255.65</v>
      </c>
      <c r="H46" s="240"/>
      <c r="I46" s="32">
        <f t="shared" si="0"/>
        <v>59631.699999999961</v>
      </c>
      <c r="J46" t="s">
        <v>3</v>
      </c>
      <c r="L46" t="s">
        <v>3</v>
      </c>
    </row>
    <row r="47" spans="1:12" ht="26" x14ac:dyDescent="0.35">
      <c r="A47" s="129">
        <v>44922</v>
      </c>
      <c r="B47" s="129"/>
      <c r="C47" s="129"/>
      <c r="D47" s="115"/>
      <c r="E47" s="115"/>
      <c r="F47" s="255" t="s">
        <v>344</v>
      </c>
      <c r="G47" s="240">
        <v>125</v>
      </c>
      <c r="H47" s="240"/>
      <c r="I47" s="32">
        <f t="shared" si="0"/>
        <v>59506.699999999961</v>
      </c>
      <c r="J47" t="s">
        <v>3</v>
      </c>
      <c r="L47" t="s">
        <v>3</v>
      </c>
    </row>
    <row r="48" spans="1:12" ht="26" x14ac:dyDescent="0.35">
      <c r="A48" s="129">
        <v>44922</v>
      </c>
      <c r="B48" s="129"/>
      <c r="C48" s="129"/>
      <c r="D48" s="115"/>
      <c r="E48" s="115"/>
      <c r="F48" s="255" t="s">
        <v>345</v>
      </c>
      <c r="G48" s="240">
        <v>130</v>
      </c>
      <c r="H48" s="240"/>
      <c r="I48" s="32">
        <f t="shared" si="0"/>
        <v>59376.699999999961</v>
      </c>
      <c r="J48" t="s">
        <v>3</v>
      </c>
      <c r="L48" t="s">
        <v>3</v>
      </c>
    </row>
    <row r="49" spans="1:12" ht="26" x14ac:dyDescent="0.35">
      <c r="A49" s="129">
        <v>44922</v>
      </c>
      <c r="B49" s="129"/>
      <c r="C49" s="129"/>
      <c r="D49" s="115"/>
      <c r="E49" s="115"/>
      <c r="F49" s="255" t="s">
        <v>346</v>
      </c>
      <c r="G49" s="240">
        <v>100</v>
      </c>
      <c r="H49" s="240"/>
      <c r="I49" s="32">
        <f t="shared" si="0"/>
        <v>59276.699999999961</v>
      </c>
      <c r="J49" t="s">
        <v>3</v>
      </c>
      <c r="L49" t="s">
        <v>3</v>
      </c>
    </row>
    <row r="50" spans="1:12" x14ac:dyDescent="0.35">
      <c r="A50" s="4">
        <v>45079</v>
      </c>
      <c r="B50" s="4"/>
      <c r="C50" s="7"/>
      <c r="D50" s="22"/>
      <c r="E50" s="59"/>
      <c r="F50" s="6" t="s">
        <v>414</v>
      </c>
      <c r="G50" s="94"/>
      <c r="H50" s="94">
        <v>1551</v>
      </c>
      <c r="I50" s="32">
        <f t="shared" si="0"/>
        <v>60827.699999999961</v>
      </c>
    </row>
    <row r="51" spans="1:12" x14ac:dyDescent="0.35">
      <c r="A51" s="105"/>
      <c r="B51" s="105"/>
      <c r="C51" s="105"/>
      <c r="D51" s="106"/>
      <c r="E51" s="106"/>
      <c r="F51" s="111"/>
      <c r="G51" s="243"/>
      <c r="H51" s="243"/>
      <c r="I51" s="32">
        <f t="shared" si="0"/>
        <v>60827.699999999961</v>
      </c>
    </row>
    <row r="52" spans="1:12" x14ac:dyDescent="0.35">
      <c r="A52" s="105"/>
      <c r="B52" s="105"/>
      <c r="C52" s="105"/>
      <c r="D52" s="106"/>
      <c r="E52" s="106"/>
      <c r="F52" s="111"/>
      <c r="G52" s="243"/>
      <c r="H52" s="243"/>
      <c r="I52" s="32">
        <f t="shared" si="0"/>
        <v>60827.699999999961</v>
      </c>
    </row>
    <row r="53" spans="1:12" x14ac:dyDescent="0.35">
      <c r="A53" s="105"/>
      <c r="B53" s="105"/>
      <c r="C53" s="105"/>
      <c r="D53" s="106"/>
      <c r="E53" s="106"/>
      <c r="F53" s="111"/>
      <c r="G53" s="243"/>
      <c r="H53" s="243"/>
      <c r="I53" s="32">
        <f t="shared" si="0"/>
        <v>60827.699999999961</v>
      </c>
    </row>
    <row r="54" spans="1:12" x14ac:dyDescent="0.35">
      <c r="A54" s="105"/>
      <c r="B54" s="105"/>
      <c r="C54" s="105"/>
      <c r="D54" s="106"/>
      <c r="E54" s="106"/>
      <c r="F54" s="111"/>
      <c r="G54" s="243"/>
      <c r="H54" s="243"/>
      <c r="I54" s="32">
        <f t="shared" si="0"/>
        <v>60827.699999999961</v>
      </c>
    </row>
    <row r="55" spans="1:12" x14ac:dyDescent="0.35">
      <c r="A55" s="105"/>
      <c r="B55" s="105"/>
      <c r="C55" s="105"/>
      <c r="D55" s="106"/>
      <c r="E55" s="106"/>
      <c r="F55" s="111"/>
      <c r="G55" s="243"/>
      <c r="H55" s="243"/>
      <c r="I55" s="32">
        <f t="shared" si="0"/>
        <v>60827.699999999961</v>
      </c>
    </row>
    <row r="56" spans="1:12" x14ac:dyDescent="0.35">
      <c r="A56" s="105"/>
      <c r="B56" s="105"/>
      <c r="C56" s="105"/>
      <c r="D56" s="106"/>
      <c r="E56" s="106"/>
      <c r="F56" s="111"/>
      <c r="G56" s="243"/>
      <c r="H56" s="243"/>
      <c r="I56" s="32">
        <f t="shared" si="0"/>
        <v>60827.699999999961</v>
      </c>
    </row>
    <row r="57" spans="1:12" x14ac:dyDescent="0.35">
      <c r="A57" s="105"/>
      <c r="B57" s="105"/>
      <c r="C57" s="105"/>
      <c r="D57" s="106"/>
      <c r="E57" s="106"/>
      <c r="F57" s="111"/>
      <c r="G57" s="243"/>
      <c r="H57" s="243"/>
      <c r="I57" s="32">
        <f t="shared" si="0"/>
        <v>60827.699999999961</v>
      </c>
    </row>
    <row r="58" spans="1:12" x14ac:dyDescent="0.35">
      <c r="A58" s="95"/>
      <c r="B58" s="95"/>
      <c r="C58" s="95"/>
      <c r="D58" s="96"/>
      <c r="E58" s="106"/>
      <c r="F58" s="111"/>
      <c r="G58" s="243"/>
      <c r="H58" s="243"/>
      <c r="I58" s="32">
        <f t="shared" si="0"/>
        <v>60827.699999999961</v>
      </c>
    </row>
    <row r="59" spans="1:12" x14ac:dyDescent="0.35">
      <c r="A59" s="105"/>
      <c r="B59" s="105"/>
      <c r="C59" s="105"/>
      <c r="D59" s="106"/>
      <c r="E59" s="106"/>
      <c r="F59" s="111"/>
      <c r="G59" s="243"/>
      <c r="H59" s="243"/>
      <c r="I59" s="32">
        <f t="shared" si="0"/>
        <v>60827.699999999961</v>
      </c>
    </row>
    <row r="60" spans="1:12" x14ac:dyDescent="0.35">
      <c r="A60" s="105"/>
      <c r="B60" s="105"/>
      <c r="C60" s="105"/>
      <c r="D60" s="106"/>
      <c r="E60" s="106"/>
      <c r="F60" s="111"/>
      <c r="G60" s="243"/>
      <c r="H60" s="243"/>
      <c r="I60" s="32">
        <f t="shared" si="0"/>
        <v>60827.699999999961</v>
      </c>
    </row>
    <row r="61" spans="1:12" x14ac:dyDescent="0.35">
      <c r="A61" s="105"/>
      <c r="B61" s="105"/>
      <c r="C61" s="105"/>
      <c r="D61" s="106"/>
      <c r="E61" s="106"/>
      <c r="F61" s="111"/>
      <c r="G61" s="243"/>
      <c r="H61" s="243"/>
      <c r="I61" s="32">
        <f t="shared" si="0"/>
        <v>60827.699999999961</v>
      </c>
    </row>
    <row r="62" spans="1:12" x14ac:dyDescent="0.35">
      <c r="A62" s="105"/>
      <c r="B62" s="105"/>
      <c r="C62" s="105"/>
      <c r="D62" s="106"/>
      <c r="E62" s="106"/>
      <c r="F62" s="111"/>
      <c r="G62" s="243"/>
      <c r="H62" s="243"/>
      <c r="I62" s="32">
        <f t="shared" si="0"/>
        <v>60827.699999999961</v>
      </c>
    </row>
    <row r="63" spans="1:12" x14ac:dyDescent="0.35">
      <c r="A63" s="95"/>
      <c r="B63" s="95"/>
      <c r="C63" s="95"/>
      <c r="D63" s="96"/>
      <c r="E63" s="106"/>
      <c r="F63" s="111"/>
      <c r="G63" s="243"/>
      <c r="H63" s="243"/>
      <c r="I63" s="32">
        <f t="shared" si="0"/>
        <v>60827.699999999961</v>
      </c>
    </row>
    <row r="64" spans="1:12" x14ac:dyDescent="0.35">
      <c r="A64" s="105"/>
      <c r="B64" s="105"/>
      <c r="C64" s="105"/>
      <c r="D64" s="106"/>
      <c r="E64" s="106"/>
      <c r="F64" s="111"/>
      <c r="G64" s="243"/>
      <c r="H64" s="243"/>
      <c r="I64" s="32">
        <f t="shared" si="0"/>
        <v>60827.699999999961</v>
      </c>
    </row>
    <row r="65" spans="1:9" x14ac:dyDescent="0.35">
      <c r="A65" s="105"/>
      <c r="B65" s="105"/>
      <c r="C65" s="105"/>
      <c r="D65" s="106"/>
      <c r="E65" s="106"/>
      <c r="F65" s="111"/>
      <c r="G65" s="243"/>
      <c r="H65" s="243"/>
      <c r="I65" s="32">
        <f t="shared" si="0"/>
        <v>60827.699999999961</v>
      </c>
    </row>
    <row r="66" spans="1:9" x14ac:dyDescent="0.35">
      <c r="A66" s="105"/>
      <c r="B66" s="105"/>
      <c r="C66" s="105"/>
      <c r="D66" s="106"/>
      <c r="E66" s="106"/>
      <c r="F66" s="111"/>
      <c r="G66" s="243"/>
      <c r="H66" s="243"/>
      <c r="I66" s="32">
        <f t="shared" si="0"/>
        <v>60827.699999999961</v>
      </c>
    </row>
    <row r="67" spans="1:9" x14ac:dyDescent="0.35">
      <c r="A67" s="105"/>
      <c r="B67" s="105"/>
      <c r="C67" s="105"/>
      <c r="D67" s="106"/>
      <c r="E67" s="106"/>
      <c r="F67" s="111"/>
      <c r="G67" s="243"/>
      <c r="H67" s="243"/>
      <c r="I67" s="32">
        <f t="shared" ref="I67:I128" si="1">I66-G67+H67</f>
        <v>60827.699999999961</v>
      </c>
    </row>
    <row r="68" spans="1:9" x14ac:dyDescent="0.35">
      <c r="A68" s="105"/>
      <c r="B68" s="105"/>
      <c r="C68" s="105"/>
      <c r="D68" s="106"/>
      <c r="E68" s="106"/>
      <c r="F68" s="111"/>
      <c r="G68" s="243"/>
      <c r="H68" s="243"/>
      <c r="I68" s="32">
        <f t="shared" si="1"/>
        <v>60827.699999999961</v>
      </c>
    </row>
    <row r="69" spans="1:9" x14ac:dyDescent="0.35">
      <c r="A69" s="105"/>
      <c r="B69" s="105"/>
      <c r="C69" s="105"/>
      <c r="D69" s="106"/>
      <c r="E69" s="106"/>
      <c r="F69" s="111"/>
      <c r="G69" s="243"/>
      <c r="H69" s="243"/>
      <c r="I69" s="32">
        <f t="shared" si="1"/>
        <v>60827.699999999961</v>
      </c>
    </row>
    <row r="70" spans="1:9" x14ac:dyDescent="0.35">
      <c r="A70" s="105"/>
      <c r="B70" s="105"/>
      <c r="C70" s="105"/>
      <c r="D70" s="106"/>
      <c r="E70" s="106"/>
      <c r="F70" s="111"/>
      <c r="G70" s="243"/>
      <c r="H70" s="243"/>
      <c r="I70" s="32">
        <f t="shared" si="1"/>
        <v>60827.699999999961</v>
      </c>
    </row>
    <row r="71" spans="1:9" x14ac:dyDescent="0.35">
      <c r="A71" s="105"/>
      <c r="B71" s="105"/>
      <c r="C71" s="105"/>
      <c r="D71" s="106"/>
      <c r="E71" s="106"/>
      <c r="F71" s="111"/>
      <c r="G71" s="243"/>
      <c r="H71" s="243"/>
      <c r="I71" s="32">
        <f t="shared" si="1"/>
        <v>60827.699999999961</v>
      </c>
    </row>
    <row r="72" spans="1:9" x14ac:dyDescent="0.35">
      <c r="A72" s="105"/>
      <c r="B72" s="105"/>
      <c r="C72" s="105"/>
      <c r="D72" s="106"/>
      <c r="E72" s="106"/>
      <c r="F72" s="111"/>
      <c r="G72" s="243"/>
      <c r="H72" s="243"/>
      <c r="I72" s="32">
        <f t="shared" si="1"/>
        <v>60827.699999999961</v>
      </c>
    </row>
    <row r="73" spans="1:9" x14ac:dyDescent="0.35">
      <c r="A73" s="105"/>
      <c r="B73" s="105"/>
      <c r="C73" s="105"/>
      <c r="D73" s="106"/>
      <c r="E73" s="106"/>
      <c r="F73" s="111"/>
      <c r="G73" s="243"/>
      <c r="H73" s="243"/>
      <c r="I73" s="32">
        <f t="shared" si="1"/>
        <v>60827.699999999961</v>
      </c>
    </row>
    <row r="74" spans="1:9" x14ac:dyDescent="0.35">
      <c r="A74" s="105"/>
      <c r="B74" s="105"/>
      <c r="C74" s="105"/>
      <c r="D74" s="106"/>
      <c r="E74" s="106"/>
      <c r="F74" s="111"/>
      <c r="G74" s="243"/>
      <c r="H74" s="243"/>
      <c r="I74" s="32">
        <f t="shared" si="1"/>
        <v>60827.699999999961</v>
      </c>
    </row>
    <row r="75" spans="1:9" x14ac:dyDescent="0.35">
      <c r="A75" s="105"/>
      <c r="B75" s="105"/>
      <c r="C75" s="105"/>
      <c r="D75" s="96"/>
      <c r="E75" s="106"/>
      <c r="F75" s="111"/>
      <c r="G75" s="243"/>
      <c r="H75" s="243"/>
      <c r="I75" s="32">
        <f t="shared" si="1"/>
        <v>60827.699999999961</v>
      </c>
    </row>
    <row r="76" spans="1:9" x14ac:dyDescent="0.35">
      <c r="A76" s="105"/>
      <c r="B76" s="105"/>
      <c r="C76" s="105"/>
      <c r="D76" s="106"/>
      <c r="E76" s="106"/>
      <c r="F76" s="111"/>
      <c r="G76" s="243"/>
      <c r="H76" s="243"/>
      <c r="I76" s="32">
        <f t="shared" si="1"/>
        <v>60827.699999999961</v>
      </c>
    </row>
    <row r="77" spans="1:9" x14ac:dyDescent="0.35">
      <c r="A77" s="105"/>
      <c r="B77" s="105"/>
      <c r="C77" s="105"/>
      <c r="D77" s="106"/>
      <c r="E77" s="106"/>
      <c r="F77" s="111"/>
      <c r="G77" s="243"/>
      <c r="H77" s="243"/>
      <c r="I77" s="32">
        <f t="shared" si="1"/>
        <v>60827.699999999961</v>
      </c>
    </row>
    <row r="78" spans="1:9" x14ac:dyDescent="0.35">
      <c r="A78" s="105"/>
      <c r="B78" s="105"/>
      <c r="C78" s="105"/>
      <c r="D78" s="106"/>
      <c r="E78" s="106"/>
      <c r="F78" s="111"/>
      <c r="G78" s="243"/>
      <c r="H78" s="243"/>
      <c r="I78" s="32">
        <f t="shared" si="1"/>
        <v>60827.699999999961</v>
      </c>
    </row>
    <row r="79" spans="1:9" x14ac:dyDescent="0.35">
      <c r="A79" s="105"/>
      <c r="B79" s="105"/>
      <c r="C79" s="105"/>
      <c r="D79" s="106"/>
      <c r="E79" s="106"/>
      <c r="F79" s="111"/>
      <c r="G79" s="243"/>
      <c r="H79" s="243"/>
      <c r="I79" s="32">
        <f t="shared" si="1"/>
        <v>60827.699999999961</v>
      </c>
    </row>
    <row r="80" spans="1:9" x14ac:dyDescent="0.35">
      <c r="A80" s="105"/>
      <c r="B80" s="105"/>
      <c r="C80" s="105"/>
      <c r="D80" s="106"/>
      <c r="E80" s="106"/>
      <c r="F80" s="111"/>
      <c r="G80" s="243"/>
      <c r="H80" s="243"/>
      <c r="I80" s="32">
        <f t="shared" si="1"/>
        <v>60827.699999999961</v>
      </c>
    </row>
    <row r="81" spans="1:9" x14ac:dyDescent="0.35">
      <c r="A81" s="105"/>
      <c r="B81" s="105"/>
      <c r="C81" s="105"/>
      <c r="D81" s="106"/>
      <c r="E81" s="106"/>
      <c r="F81" s="111"/>
      <c r="G81" s="243"/>
      <c r="H81" s="243"/>
      <c r="I81" s="32">
        <f t="shared" si="1"/>
        <v>60827.699999999961</v>
      </c>
    </row>
    <row r="82" spans="1:9" x14ac:dyDescent="0.35">
      <c r="A82" s="105"/>
      <c r="B82" s="105"/>
      <c r="C82" s="105"/>
      <c r="D82" s="106"/>
      <c r="E82" s="106"/>
      <c r="F82" s="111"/>
      <c r="G82" s="243"/>
      <c r="H82" s="243"/>
      <c r="I82" s="32">
        <f t="shared" si="1"/>
        <v>60827.699999999961</v>
      </c>
    </row>
    <row r="83" spans="1:9" x14ac:dyDescent="0.35">
      <c r="A83" s="105"/>
      <c r="B83" s="105"/>
      <c r="C83" s="105"/>
      <c r="D83" s="106"/>
      <c r="E83" s="106"/>
      <c r="F83" s="111"/>
      <c r="G83" s="243"/>
      <c r="H83" s="243"/>
      <c r="I83" s="32">
        <f t="shared" si="1"/>
        <v>60827.699999999961</v>
      </c>
    </row>
    <row r="84" spans="1:9" x14ac:dyDescent="0.35">
      <c r="A84" s="105"/>
      <c r="B84" s="105"/>
      <c r="C84" s="105"/>
      <c r="D84" s="106"/>
      <c r="E84" s="106"/>
      <c r="F84" s="111"/>
      <c r="G84" s="243"/>
      <c r="H84" s="243"/>
      <c r="I84" s="32">
        <f t="shared" si="1"/>
        <v>60827.699999999961</v>
      </c>
    </row>
    <row r="85" spans="1:9" x14ac:dyDescent="0.35">
      <c r="A85" s="105"/>
      <c r="B85" s="105"/>
      <c r="C85" s="105"/>
      <c r="D85" s="106"/>
      <c r="E85" s="106"/>
      <c r="F85" s="111"/>
      <c r="G85" s="243"/>
      <c r="H85" s="243"/>
      <c r="I85" s="32">
        <f t="shared" si="1"/>
        <v>60827.699999999961</v>
      </c>
    </row>
    <row r="86" spans="1:9" x14ac:dyDescent="0.35">
      <c r="A86" s="105"/>
      <c r="B86" s="105"/>
      <c r="C86" s="105"/>
      <c r="D86" s="106"/>
      <c r="E86" s="106"/>
      <c r="F86" s="111"/>
      <c r="G86" s="243"/>
      <c r="H86" s="243"/>
      <c r="I86" s="32">
        <f t="shared" si="1"/>
        <v>60827.699999999961</v>
      </c>
    </row>
    <row r="87" spans="1:9" x14ac:dyDescent="0.35">
      <c r="A87" s="105"/>
      <c r="B87" s="105"/>
      <c r="C87" s="105"/>
      <c r="D87" s="106"/>
      <c r="E87" s="106"/>
      <c r="F87" s="111"/>
      <c r="G87" s="243"/>
      <c r="H87" s="243"/>
      <c r="I87" s="32">
        <f t="shared" si="1"/>
        <v>60827.699999999961</v>
      </c>
    </row>
    <row r="88" spans="1:9" x14ac:dyDescent="0.35">
      <c r="A88" s="105"/>
      <c r="B88" s="105"/>
      <c r="C88" s="105"/>
      <c r="D88" s="106"/>
      <c r="E88" s="106"/>
      <c r="F88" s="111"/>
      <c r="G88" s="243"/>
      <c r="H88" s="243"/>
      <c r="I88" s="32">
        <f t="shared" si="1"/>
        <v>60827.699999999961</v>
      </c>
    </row>
    <row r="89" spans="1:9" x14ac:dyDescent="0.35">
      <c r="A89" s="105"/>
      <c r="B89" s="105"/>
      <c r="C89" s="105"/>
      <c r="D89" s="106"/>
      <c r="E89" s="106"/>
      <c r="F89" s="111"/>
      <c r="G89" s="243"/>
      <c r="H89" s="243"/>
      <c r="I89" s="32">
        <f t="shared" si="1"/>
        <v>60827.699999999961</v>
      </c>
    </row>
    <row r="90" spans="1:9" x14ac:dyDescent="0.35">
      <c r="A90" s="105"/>
      <c r="B90" s="105"/>
      <c r="C90" s="105"/>
      <c r="D90" s="106"/>
      <c r="E90" s="106"/>
      <c r="F90" s="111"/>
      <c r="G90" s="243"/>
      <c r="H90" s="243"/>
      <c r="I90" s="32">
        <f t="shared" si="1"/>
        <v>60827.699999999961</v>
      </c>
    </row>
    <row r="91" spans="1:9" x14ac:dyDescent="0.35">
      <c r="A91" s="105"/>
      <c r="B91" s="105"/>
      <c r="C91" s="105"/>
      <c r="D91" s="106"/>
      <c r="E91" s="106"/>
      <c r="F91" s="111"/>
      <c r="G91" s="243"/>
      <c r="H91" s="243"/>
      <c r="I91" s="32">
        <f t="shared" si="1"/>
        <v>60827.699999999961</v>
      </c>
    </row>
    <row r="92" spans="1:9" x14ac:dyDescent="0.35">
      <c r="A92" s="95"/>
      <c r="B92" s="95"/>
      <c r="C92" s="95"/>
      <c r="D92" s="96"/>
      <c r="E92" s="106"/>
      <c r="F92" s="111"/>
      <c r="G92" s="243"/>
      <c r="H92" s="243"/>
      <c r="I92" s="32">
        <f t="shared" si="1"/>
        <v>60827.699999999961</v>
      </c>
    </row>
    <row r="93" spans="1:9" x14ac:dyDescent="0.35">
      <c r="A93" s="95"/>
      <c r="B93" s="95"/>
      <c r="C93" s="95"/>
      <c r="D93" s="96"/>
      <c r="E93" s="106"/>
      <c r="F93" s="111"/>
      <c r="G93" s="243"/>
      <c r="H93" s="243"/>
      <c r="I93" s="32">
        <f t="shared" si="1"/>
        <v>60827.699999999961</v>
      </c>
    </row>
    <row r="94" spans="1:9" x14ac:dyDescent="0.35">
      <c r="A94" s="95"/>
      <c r="B94" s="95"/>
      <c r="C94" s="95"/>
      <c r="D94" s="96"/>
      <c r="E94" s="106"/>
      <c r="F94" s="111"/>
      <c r="G94" s="243"/>
      <c r="H94" s="243"/>
      <c r="I94" s="32">
        <f t="shared" si="1"/>
        <v>60827.699999999961</v>
      </c>
    </row>
    <row r="95" spans="1:9" x14ac:dyDescent="0.35">
      <c r="A95" s="95"/>
      <c r="B95" s="95"/>
      <c r="C95" s="95"/>
      <c r="D95" s="96"/>
      <c r="E95" s="106"/>
      <c r="F95" s="111"/>
      <c r="G95" s="243"/>
      <c r="H95" s="243"/>
      <c r="I95" s="32">
        <f t="shared" si="1"/>
        <v>60827.699999999961</v>
      </c>
    </row>
    <row r="96" spans="1:9" x14ac:dyDescent="0.35">
      <c r="A96" s="95"/>
      <c r="B96" s="95"/>
      <c r="C96" s="95"/>
      <c r="D96" s="96"/>
      <c r="E96" s="106"/>
      <c r="F96" s="111"/>
      <c r="G96" s="243"/>
      <c r="H96" s="243"/>
      <c r="I96" s="32">
        <f t="shared" si="1"/>
        <v>60827.699999999961</v>
      </c>
    </row>
    <row r="97" spans="1:9" x14ac:dyDescent="0.35">
      <c r="A97" s="95"/>
      <c r="B97" s="95"/>
      <c r="C97" s="95"/>
      <c r="D97" s="96"/>
      <c r="E97" s="106"/>
      <c r="F97" s="111"/>
      <c r="G97" s="243"/>
      <c r="H97" s="243"/>
      <c r="I97" s="32">
        <f t="shared" si="1"/>
        <v>60827.699999999961</v>
      </c>
    </row>
    <row r="98" spans="1:9" x14ac:dyDescent="0.35">
      <c r="A98" s="95"/>
      <c r="B98" s="95"/>
      <c r="C98" s="95"/>
      <c r="D98" s="96"/>
      <c r="E98" s="106"/>
      <c r="F98" s="111"/>
      <c r="G98" s="243"/>
      <c r="H98" s="243"/>
      <c r="I98" s="32">
        <f t="shared" si="1"/>
        <v>60827.699999999961</v>
      </c>
    </row>
    <row r="99" spans="1:9" x14ac:dyDescent="0.35">
      <c r="A99" s="95"/>
      <c r="B99" s="95"/>
      <c r="C99" s="95"/>
      <c r="D99" s="97"/>
      <c r="E99" s="106"/>
      <c r="F99" s="111"/>
      <c r="G99" s="243"/>
      <c r="H99" s="243"/>
      <c r="I99" s="32">
        <f t="shared" si="1"/>
        <v>60827.699999999961</v>
      </c>
    </row>
    <row r="100" spans="1:9" x14ac:dyDescent="0.35">
      <c r="A100" s="95"/>
      <c r="B100" s="95"/>
      <c r="C100" s="95"/>
      <c r="D100" s="96"/>
      <c r="E100" s="106"/>
      <c r="F100" s="111"/>
      <c r="G100" s="243"/>
      <c r="H100" s="243"/>
      <c r="I100" s="32">
        <f t="shared" si="1"/>
        <v>60827.699999999961</v>
      </c>
    </row>
    <row r="101" spans="1:9" x14ac:dyDescent="0.35">
      <c r="A101" s="95"/>
      <c r="B101" s="95"/>
      <c r="C101" s="95"/>
      <c r="D101" s="96"/>
      <c r="E101" s="106"/>
      <c r="F101" s="111"/>
      <c r="G101" s="243"/>
      <c r="H101" s="243"/>
      <c r="I101" s="32">
        <f t="shared" si="1"/>
        <v>60827.699999999961</v>
      </c>
    </row>
    <row r="102" spans="1:9" x14ac:dyDescent="0.35">
      <c r="A102" s="95"/>
      <c r="B102" s="95"/>
      <c r="C102" s="95"/>
      <c r="D102" s="96"/>
      <c r="E102" s="106"/>
      <c r="F102" s="111"/>
      <c r="G102" s="243"/>
      <c r="H102" s="243"/>
      <c r="I102" s="32">
        <f t="shared" si="1"/>
        <v>60827.699999999961</v>
      </c>
    </row>
    <row r="103" spans="1:9" x14ac:dyDescent="0.35">
      <c r="A103" s="95"/>
      <c r="B103" s="95"/>
      <c r="C103" s="95"/>
      <c r="D103" s="96"/>
      <c r="E103" s="106"/>
      <c r="F103" s="111"/>
      <c r="G103" s="243"/>
      <c r="H103" s="243"/>
      <c r="I103" s="32">
        <f t="shared" si="1"/>
        <v>60827.699999999961</v>
      </c>
    </row>
    <row r="104" spans="1:9" x14ac:dyDescent="0.35">
      <c r="A104" s="105"/>
      <c r="B104" s="105"/>
      <c r="C104" s="105"/>
      <c r="D104" s="106"/>
      <c r="E104" s="106"/>
      <c r="F104" s="111"/>
      <c r="G104" s="243"/>
      <c r="H104" s="243"/>
      <c r="I104" s="32">
        <f t="shared" si="1"/>
        <v>60827.699999999961</v>
      </c>
    </row>
    <row r="105" spans="1:9" x14ac:dyDescent="0.35">
      <c r="A105" s="105"/>
      <c r="B105" s="105"/>
      <c r="C105" s="105"/>
      <c r="D105" s="106"/>
      <c r="E105" s="106"/>
      <c r="F105" s="111"/>
      <c r="G105" s="243"/>
      <c r="H105" s="243"/>
      <c r="I105" s="32">
        <f t="shared" si="1"/>
        <v>60827.699999999961</v>
      </c>
    </row>
    <row r="106" spans="1:9" x14ac:dyDescent="0.35">
      <c r="A106" s="105"/>
      <c r="B106" s="105"/>
      <c r="C106" s="105"/>
      <c r="D106" s="106"/>
      <c r="E106" s="106"/>
      <c r="F106" s="111"/>
      <c r="G106" s="243"/>
      <c r="H106" s="243"/>
      <c r="I106" s="32">
        <f t="shared" si="1"/>
        <v>60827.699999999961</v>
      </c>
    </row>
    <row r="107" spans="1:9" x14ac:dyDescent="0.35">
      <c r="A107" s="105"/>
      <c r="B107" s="105"/>
      <c r="C107" s="105"/>
      <c r="D107" s="106"/>
      <c r="E107" s="106"/>
      <c r="F107" s="111"/>
      <c r="G107" s="243"/>
      <c r="H107" s="243"/>
      <c r="I107" s="32">
        <f t="shared" si="1"/>
        <v>60827.699999999961</v>
      </c>
    </row>
    <row r="108" spans="1:9" x14ac:dyDescent="0.35">
      <c r="A108" s="95"/>
      <c r="B108" s="95"/>
      <c r="C108" s="95"/>
      <c r="D108" s="96"/>
      <c r="E108" s="106"/>
      <c r="F108" s="111"/>
      <c r="G108" s="243"/>
      <c r="H108" s="243"/>
      <c r="I108" s="32">
        <f t="shared" si="1"/>
        <v>60827.699999999961</v>
      </c>
    </row>
    <row r="109" spans="1:9" x14ac:dyDescent="0.35">
      <c r="A109" s="95"/>
      <c r="B109" s="95"/>
      <c r="C109" s="95"/>
      <c r="D109" s="97"/>
      <c r="E109" s="106"/>
      <c r="F109" s="111"/>
      <c r="G109" s="243"/>
      <c r="H109" s="243"/>
      <c r="I109" s="32">
        <f t="shared" si="1"/>
        <v>60827.699999999961</v>
      </c>
    </row>
    <row r="110" spans="1:9" x14ac:dyDescent="0.35">
      <c r="A110" s="95"/>
      <c r="B110" s="95"/>
      <c r="C110" s="95"/>
      <c r="D110" s="97"/>
      <c r="E110" s="106"/>
      <c r="F110" s="111"/>
      <c r="G110" s="243"/>
      <c r="H110" s="243"/>
      <c r="I110" s="32">
        <f t="shared" si="1"/>
        <v>60827.699999999961</v>
      </c>
    </row>
    <row r="111" spans="1:9" x14ac:dyDescent="0.35">
      <c r="A111" s="95"/>
      <c r="B111" s="95"/>
      <c r="C111" s="95"/>
      <c r="D111" s="97"/>
      <c r="E111" s="106"/>
      <c r="F111" s="111"/>
      <c r="G111" s="243"/>
      <c r="H111" s="243"/>
      <c r="I111" s="32">
        <f t="shared" si="1"/>
        <v>60827.699999999961</v>
      </c>
    </row>
    <row r="112" spans="1:9" x14ac:dyDescent="0.35">
      <c r="A112" s="95"/>
      <c r="B112" s="95"/>
      <c r="C112" s="95"/>
      <c r="D112" s="97"/>
      <c r="E112" s="106"/>
      <c r="F112" s="111"/>
      <c r="G112" s="243"/>
      <c r="H112" s="243"/>
      <c r="I112" s="32">
        <f t="shared" si="1"/>
        <v>60827.699999999961</v>
      </c>
    </row>
    <row r="113" spans="1:9" x14ac:dyDescent="0.35">
      <c r="A113" s="105"/>
      <c r="B113" s="105"/>
      <c r="C113" s="105"/>
      <c r="D113" s="106"/>
      <c r="E113" s="106"/>
      <c r="F113" s="111"/>
      <c r="G113" s="243"/>
      <c r="H113" s="243"/>
      <c r="I113" s="32">
        <f t="shared" si="1"/>
        <v>60827.699999999961</v>
      </c>
    </row>
    <row r="114" spans="1:9" x14ac:dyDescent="0.35">
      <c r="A114" s="105"/>
      <c r="B114" s="105"/>
      <c r="C114" s="105"/>
      <c r="D114" s="106"/>
      <c r="E114" s="106"/>
      <c r="F114" s="111"/>
      <c r="G114" s="243"/>
      <c r="H114" s="243"/>
      <c r="I114" s="32">
        <f t="shared" si="1"/>
        <v>60827.699999999961</v>
      </c>
    </row>
    <row r="115" spans="1:9" x14ac:dyDescent="0.35">
      <c r="A115" s="95"/>
      <c r="B115" s="95"/>
      <c r="C115" s="95"/>
      <c r="D115" s="96"/>
      <c r="E115" s="106"/>
      <c r="F115" s="111"/>
      <c r="G115" s="243"/>
      <c r="H115" s="243"/>
      <c r="I115" s="32">
        <f t="shared" si="1"/>
        <v>60827.699999999961</v>
      </c>
    </row>
    <row r="116" spans="1:9" x14ac:dyDescent="0.35">
      <c r="A116" s="105"/>
      <c r="B116" s="105"/>
      <c r="C116" s="105"/>
      <c r="D116" s="106"/>
      <c r="E116" s="106"/>
      <c r="F116" s="111"/>
      <c r="G116" s="243"/>
      <c r="H116" s="243"/>
      <c r="I116" s="32">
        <f t="shared" si="1"/>
        <v>60827.699999999961</v>
      </c>
    </row>
    <row r="117" spans="1:9" x14ac:dyDescent="0.35">
      <c r="A117" s="105"/>
      <c r="B117" s="105"/>
      <c r="C117" s="105"/>
      <c r="D117" s="106"/>
      <c r="E117" s="106"/>
      <c r="F117" s="111"/>
      <c r="G117" s="243"/>
      <c r="H117" s="243"/>
      <c r="I117" s="32">
        <f t="shared" si="1"/>
        <v>60827.699999999961</v>
      </c>
    </row>
    <row r="118" spans="1:9" x14ac:dyDescent="0.35">
      <c r="A118" s="105"/>
      <c r="B118" s="105"/>
      <c r="C118" s="105"/>
      <c r="D118" s="106"/>
      <c r="E118" s="106"/>
      <c r="F118" s="111"/>
      <c r="G118" s="243"/>
      <c r="H118" s="243"/>
      <c r="I118" s="32">
        <f t="shared" si="1"/>
        <v>60827.699999999961</v>
      </c>
    </row>
    <row r="119" spans="1:9" x14ac:dyDescent="0.35">
      <c r="A119" s="105"/>
      <c r="B119" s="105"/>
      <c r="C119" s="105"/>
      <c r="D119" s="106"/>
      <c r="E119" s="106"/>
      <c r="F119" s="111"/>
      <c r="G119" s="243"/>
      <c r="H119" s="243"/>
      <c r="I119" s="32">
        <f t="shared" si="1"/>
        <v>60827.699999999961</v>
      </c>
    </row>
    <row r="120" spans="1:9" x14ac:dyDescent="0.35">
      <c r="A120" s="105"/>
      <c r="B120" s="105"/>
      <c r="C120" s="105"/>
      <c r="D120" s="106"/>
      <c r="E120" s="106"/>
      <c r="F120" s="111"/>
      <c r="G120" s="243"/>
      <c r="H120" s="243"/>
      <c r="I120" s="32">
        <f t="shared" si="1"/>
        <v>60827.699999999961</v>
      </c>
    </row>
    <row r="121" spans="1:9" x14ac:dyDescent="0.35">
      <c r="A121" s="105"/>
      <c r="B121" s="105"/>
      <c r="C121" s="105"/>
      <c r="D121" s="106"/>
      <c r="E121" s="106"/>
      <c r="F121" s="111"/>
      <c r="G121" s="243"/>
      <c r="H121" s="243"/>
      <c r="I121" s="32">
        <f t="shared" si="1"/>
        <v>60827.699999999961</v>
      </c>
    </row>
    <row r="122" spans="1:9" x14ac:dyDescent="0.35">
      <c r="A122" s="105"/>
      <c r="B122" s="105"/>
      <c r="C122" s="105"/>
      <c r="D122" s="106"/>
      <c r="E122" s="106"/>
      <c r="F122" s="111"/>
      <c r="G122" s="243"/>
      <c r="H122" s="243"/>
      <c r="I122" s="32">
        <f t="shared" si="1"/>
        <v>60827.699999999961</v>
      </c>
    </row>
    <row r="123" spans="1:9" x14ac:dyDescent="0.35">
      <c r="A123" s="105"/>
      <c r="B123" s="105"/>
      <c r="C123" s="105"/>
      <c r="D123" s="106"/>
      <c r="E123" s="106"/>
      <c r="F123" s="111"/>
      <c r="G123" s="243"/>
      <c r="H123" s="243"/>
      <c r="I123" s="32">
        <f t="shared" si="1"/>
        <v>60827.699999999961</v>
      </c>
    </row>
    <row r="124" spans="1:9" x14ac:dyDescent="0.35">
      <c r="A124" s="105"/>
      <c r="B124" s="105"/>
      <c r="C124" s="105"/>
      <c r="D124" s="106"/>
      <c r="E124" s="106"/>
      <c r="F124" s="111"/>
      <c r="G124" s="243"/>
      <c r="H124" s="243"/>
      <c r="I124" s="32">
        <f t="shared" si="1"/>
        <v>60827.699999999961</v>
      </c>
    </row>
    <row r="125" spans="1:9" x14ac:dyDescent="0.35">
      <c r="A125" s="105"/>
      <c r="B125" s="105"/>
      <c r="C125" s="105"/>
      <c r="D125" s="106"/>
      <c r="E125" s="106"/>
      <c r="F125" s="111"/>
      <c r="G125" s="243"/>
      <c r="H125" s="243"/>
      <c r="I125" s="32">
        <f t="shared" si="1"/>
        <v>60827.699999999961</v>
      </c>
    </row>
    <row r="126" spans="1:9" x14ac:dyDescent="0.35">
      <c r="A126" s="105"/>
      <c r="B126" s="105"/>
      <c r="C126" s="105"/>
      <c r="D126" s="106"/>
      <c r="E126" s="106"/>
      <c r="F126" s="111"/>
      <c r="G126" s="243"/>
      <c r="H126" s="243"/>
      <c r="I126" s="32">
        <f t="shared" si="1"/>
        <v>60827.699999999961</v>
      </c>
    </row>
    <row r="127" spans="1:9" x14ac:dyDescent="0.35">
      <c r="A127" s="105"/>
      <c r="B127" s="105"/>
      <c r="C127" s="105"/>
      <c r="D127" s="106"/>
      <c r="E127" s="106"/>
      <c r="F127" s="111"/>
      <c r="G127" s="243"/>
      <c r="H127" s="243"/>
      <c r="I127" s="32">
        <f t="shared" si="1"/>
        <v>60827.699999999961</v>
      </c>
    </row>
    <row r="128" spans="1:9" x14ac:dyDescent="0.35">
      <c r="A128" s="105"/>
      <c r="B128" s="105"/>
      <c r="C128" s="105"/>
      <c r="D128" s="106"/>
      <c r="E128" s="106"/>
      <c r="F128" s="111"/>
      <c r="G128" s="243"/>
      <c r="H128" s="243"/>
      <c r="I128" s="32">
        <f t="shared" si="1"/>
        <v>60827.699999999961</v>
      </c>
    </row>
    <row r="129" spans="1:9" x14ac:dyDescent="0.35">
      <c r="A129" s="105"/>
      <c r="B129" s="105"/>
      <c r="C129" s="105"/>
      <c r="D129" s="106"/>
      <c r="E129" s="106"/>
      <c r="F129" s="111"/>
      <c r="G129" s="243"/>
      <c r="H129" s="243"/>
      <c r="I129" s="32"/>
    </row>
    <row r="130" spans="1:9" x14ac:dyDescent="0.35">
      <c r="A130" s="105"/>
      <c r="B130" s="105"/>
      <c r="C130" s="105"/>
      <c r="D130" s="106"/>
      <c r="E130" s="106"/>
      <c r="F130" s="111"/>
      <c r="G130" s="243"/>
      <c r="H130" s="243"/>
      <c r="I130" s="32"/>
    </row>
    <row r="131" spans="1:9" x14ac:dyDescent="0.35">
      <c r="A131" s="105"/>
      <c r="B131" s="105"/>
      <c r="C131" s="105"/>
      <c r="D131" s="106"/>
      <c r="E131" s="106"/>
      <c r="F131" s="111"/>
      <c r="G131" s="243"/>
      <c r="H131" s="243"/>
      <c r="I131" s="32"/>
    </row>
    <row r="132" spans="1:9" x14ac:dyDescent="0.35">
      <c r="A132" s="21"/>
      <c r="B132" s="21"/>
      <c r="C132" s="21"/>
      <c r="D132" s="29"/>
      <c r="E132" s="106"/>
      <c r="F132" s="111"/>
      <c r="G132" s="243"/>
      <c r="H132" s="243"/>
      <c r="I132" s="32"/>
    </row>
    <row r="133" spans="1:9" x14ac:dyDescent="0.35">
      <c r="A133" s="4"/>
      <c r="B133" s="4"/>
      <c r="C133" s="4"/>
      <c r="D133" s="29"/>
      <c r="E133" s="106"/>
      <c r="F133" s="111"/>
      <c r="G133" s="243"/>
      <c r="H133" s="243"/>
      <c r="I133" s="32"/>
    </row>
    <row r="134" spans="1:9" x14ac:dyDescent="0.35">
      <c r="A134" s="4"/>
      <c r="B134" s="4"/>
      <c r="C134" s="4"/>
      <c r="D134" s="29"/>
      <c r="E134" s="106"/>
      <c r="F134" s="111"/>
      <c r="G134" s="243"/>
      <c r="H134" s="243"/>
      <c r="I134" s="32"/>
    </row>
    <row r="135" spans="1:9" x14ac:dyDescent="0.35">
      <c r="A135" s="4"/>
      <c r="B135" s="4"/>
      <c r="C135" s="4"/>
      <c r="D135" s="7"/>
      <c r="E135" s="106"/>
      <c r="F135" s="111"/>
      <c r="G135" s="243"/>
      <c r="H135" s="243"/>
      <c r="I135" s="32"/>
    </row>
    <row r="136" spans="1:9" x14ac:dyDescent="0.35">
      <c r="A136" s="4"/>
      <c r="B136" s="4"/>
      <c r="C136" s="4"/>
      <c r="D136" s="7"/>
      <c r="E136" s="106"/>
      <c r="F136" s="111"/>
      <c r="G136" s="243"/>
      <c r="H136" s="243"/>
      <c r="I136" s="32"/>
    </row>
    <row r="137" spans="1:9" x14ac:dyDescent="0.35">
      <c r="A137" s="4"/>
      <c r="B137" s="4"/>
      <c r="C137" s="4"/>
      <c r="D137" s="5"/>
      <c r="E137" s="106"/>
      <c r="F137" s="111"/>
      <c r="G137" s="243"/>
      <c r="H137" s="243"/>
      <c r="I137" s="32"/>
    </row>
    <row r="138" spans="1:9" x14ac:dyDescent="0.35">
      <c r="A138" s="4"/>
      <c r="B138" s="4"/>
      <c r="C138" s="4"/>
      <c r="D138" s="7"/>
      <c r="E138" s="106"/>
      <c r="F138" s="111"/>
      <c r="G138" s="243"/>
      <c r="H138" s="243"/>
      <c r="I138" s="64"/>
    </row>
    <row r="139" spans="1:9" x14ac:dyDescent="0.35">
      <c r="E139" s="106"/>
      <c r="F139" s="111"/>
      <c r="G139" s="243"/>
      <c r="H139" s="243"/>
    </row>
    <row r="140" spans="1:9" x14ac:dyDescent="0.35">
      <c r="A140" s="28"/>
      <c r="B140" s="28"/>
      <c r="C140" s="28"/>
      <c r="D140" s="30"/>
      <c r="E140" s="106"/>
      <c r="F140" s="111"/>
      <c r="G140" s="243"/>
      <c r="H140" s="243"/>
      <c r="I140" s="46"/>
    </row>
    <row r="141" spans="1:9" x14ac:dyDescent="0.35">
      <c r="A141" s="28"/>
      <c r="B141" s="28"/>
      <c r="C141" s="28"/>
      <c r="D141" s="22"/>
      <c r="E141" s="106"/>
      <c r="F141" s="111"/>
      <c r="G141" s="243"/>
      <c r="H141" s="243"/>
      <c r="I141" s="32"/>
    </row>
    <row r="142" spans="1:9" x14ac:dyDescent="0.35">
      <c r="A142" s="4"/>
      <c r="B142" s="4"/>
      <c r="C142" s="4"/>
      <c r="D142" s="7"/>
      <c r="E142" s="106"/>
      <c r="F142" s="111"/>
      <c r="G142" s="243"/>
      <c r="H142" s="243"/>
      <c r="I142" s="32"/>
    </row>
    <row r="143" spans="1:9" x14ac:dyDescent="0.35">
      <c r="A143" s="4"/>
      <c r="B143" s="4"/>
      <c r="C143" s="4"/>
      <c r="D143" s="7"/>
      <c r="E143" s="106"/>
      <c r="F143" s="111"/>
      <c r="G143" s="243"/>
      <c r="H143" s="243"/>
      <c r="I143" s="32"/>
    </row>
    <row r="144" spans="1:9" x14ac:dyDescent="0.35">
      <c r="A144" s="4"/>
      <c r="B144" s="4"/>
      <c r="C144" s="4"/>
      <c r="D144" s="7"/>
      <c r="E144" s="106"/>
      <c r="F144" s="111"/>
      <c r="G144" s="243"/>
      <c r="H144" s="243"/>
      <c r="I144" s="32"/>
    </row>
    <row r="145" spans="1:9" x14ac:dyDescent="0.35">
      <c r="A145" s="4"/>
      <c r="B145" s="4"/>
      <c r="C145" s="4"/>
      <c r="D145" s="7"/>
      <c r="E145" s="106"/>
      <c r="F145" s="111"/>
      <c r="G145" s="243"/>
      <c r="H145" s="243"/>
      <c r="I145" s="32"/>
    </row>
    <row r="146" spans="1:9" x14ac:dyDescent="0.35">
      <c r="A146" s="21"/>
      <c r="B146" s="21"/>
      <c r="C146" s="21"/>
      <c r="D146" s="29"/>
      <c r="E146" s="106"/>
      <c r="F146" s="111"/>
      <c r="G146" s="243"/>
      <c r="H146" s="243"/>
      <c r="I146" s="32"/>
    </row>
    <row r="147" spans="1:9" x14ac:dyDescent="0.35">
      <c r="A147" s="4"/>
      <c r="B147" s="4"/>
      <c r="C147" s="4"/>
      <c r="D147" s="5"/>
      <c r="E147" s="106"/>
      <c r="F147" s="111"/>
      <c r="G147" s="243"/>
      <c r="H147" s="243"/>
      <c r="I147" s="32"/>
    </row>
    <row r="148" spans="1:9" x14ac:dyDescent="0.35">
      <c r="A148" s="4"/>
      <c r="B148" s="4"/>
      <c r="C148" s="4"/>
      <c r="D148" s="5"/>
      <c r="E148" s="106"/>
      <c r="F148" s="111"/>
      <c r="G148" s="243"/>
      <c r="H148" s="243"/>
      <c r="I148" s="32"/>
    </row>
    <row r="149" spans="1:9" x14ac:dyDescent="0.35">
      <c r="A149" s="4"/>
      <c r="B149" s="4"/>
      <c r="C149" s="4"/>
      <c r="D149" s="7"/>
      <c r="E149" s="106"/>
      <c r="F149" s="111"/>
      <c r="G149" s="243"/>
      <c r="H149" s="243"/>
      <c r="I149" s="32"/>
    </row>
    <row r="150" spans="1:9" x14ac:dyDescent="0.35">
      <c r="A150" s="21"/>
      <c r="B150" s="21"/>
      <c r="C150" s="21"/>
      <c r="D150" s="29"/>
      <c r="E150" s="106"/>
      <c r="F150" s="111"/>
      <c r="G150" s="243"/>
      <c r="H150" s="243"/>
      <c r="I150" s="32"/>
    </row>
    <row r="151" spans="1:9" x14ac:dyDescent="0.35">
      <c r="A151" s="4"/>
      <c r="B151" s="4"/>
      <c r="C151" s="4"/>
      <c r="D151" s="7"/>
      <c r="E151" s="106"/>
      <c r="F151" s="111"/>
      <c r="G151" s="243"/>
      <c r="H151" s="243"/>
      <c r="I151" s="32"/>
    </row>
    <row r="152" spans="1:9" x14ac:dyDescent="0.35">
      <c r="A152" s="21"/>
      <c r="B152" s="21"/>
      <c r="C152" s="21"/>
      <c r="D152" s="29"/>
      <c r="E152" s="106"/>
      <c r="F152" s="111"/>
      <c r="G152" s="243"/>
      <c r="H152" s="243"/>
      <c r="I152" s="32"/>
    </row>
    <row r="153" spans="1:9" x14ac:dyDescent="0.35">
      <c r="A153" s="4"/>
      <c r="B153" s="4"/>
      <c r="C153" s="4"/>
      <c r="D153" s="7"/>
      <c r="E153" s="106"/>
      <c r="F153" s="111"/>
      <c r="G153" s="243"/>
      <c r="H153" s="243"/>
      <c r="I153" s="32"/>
    </row>
    <row r="154" spans="1:9" x14ac:dyDescent="0.35">
      <c r="A154" s="21"/>
      <c r="B154" s="21"/>
      <c r="C154" s="21"/>
      <c r="D154" s="29"/>
      <c r="E154" s="106"/>
      <c r="F154" s="111"/>
      <c r="G154" s="243"/>
      <c r="H154" s="243"/>
      <c r="I154" s="32"/>
    </row>
    <row r="155" spans="1:9" x14ac:dyDescent="0.35">
      <c r="A155" s="21"/>
      <c r="B155" s="21"/>
      <c r="C155" s="21"/>
      <c r="D155" s="29"/>
      <c r="E155" s="106"/>
      <c r="F155" s="111"/>
      <c r="G155" s="243"/>
      <c r="H155" s="243"/>
      <c r="I155" s="32"/>
    </row>
    <row r="156" spans="1:9" x14ac:dyDescent="0.35">
      <c r="A156" s="21"/>
      <c r="B156" s="21"/>
      <c r="C156" s="21"/>
      <c r="D156" s="29"/>
      <c r="E156" s="106"/>
      <c r="F156" s="111"/>
      <c r="G156" s="243"/>
      <c r="H156" s="243"/>
      <c r="I156" s="32"/>
    </row>
    <row r="157" spans="1:9" x14ac:dyDescent="0.35">
      <c r="A157" s="21"/>
      <c r="B157" s="21"/>
      <c r="C157" s="21"/>
      <c r="D157" s="29"/>
      <c r="E157" s="106"/>
      <c r="F157" s="111"/>
      <c r="G157" s="243"/>
      <c r="H157" s="243"/>
      <c r="I157" s="32"/>
    </row>
    <row r="158" spans="1:9" x14ac:dyDescent="0.35">
      <c r="A158" s="21"/>
      <c r="B158" s="21"/>
      <c r="C158" s="21"/>
      <c r="D158" s="29"/>
      <c r="E158" s="106"/>
      <c r="F158" s="111"/>
      <c r="G158" s="243"/>
      <c r="H158" s="243"/>
      <c r="I158" s="32"/>
    </row>
    <row r="159" spans="1:9" x14ac:dyDescent="0.35">
      <c r="A159" s="21"/>
      <c r="B159" s="21"/>
      <c r="C159" s="21"/>
      <c r="D159" s="29"/>
      <c r="E159" s="106"/>
      <c r="F159" s="111"/>
      <c r="G159" s="243"/>
      <c r="H159" s="243"/>
      <c r="I159" s="32"/>
    </row>
    <row r="160" spans="1:9" x14ac:dyDescent="0.35">
      <c r="A160" s="21"/>
      <c r="B160" s="21"/>
      <c r="C160" s="21"/>
      <c r="D160" s="29"/>
      <c r="E160" s="106"/>
      <c r="F160" s="111"/>
      <c r="G160" s="243"/>
      <c r="H160" s="243"/>
      <c r="I160" s="32"/>
    </row>
    <row r="161" spans="1:9" x14ac:dyDescent="0.35">
      <c r="A161" s="21"/>
      <c r="B161" s="21"/>
      <c r="C161" s="21"/>
      <c r="D161" s="29"/>
      <c r="E161" s="106"/>
      <c r="F161" s="111"/>
      <c r="G161" s="243"/>
      <c r="H161" s="243"/>
      <c r="I161" s="32"/>
    </row>
    <row r="162" spans="1:9" x14ac:dyDescent="0.35">
      <c r="A162" s="4"/>
      <c r="B162" s="4"/>
      <c r="C162" s="4"/>
      <c r="D162" s="7"/>
      <c r="E162" s="106"/>
      <c r="F162" s="111"/>
      <c r="G162" s="243"/>
      <c r="H162" s="243"/>
      <c r="I162" s="32"/>
    </row>
    <row r="163" spans="1:9" x14ac:dyDescent="0.35">
      <c r="A163" s="4"/>
      <c r="B163" s="4"/>
      <c r="C163" s="4"/>
      <c r="D163" s="7"/>
      <c r="E163" s="106"/>
      <c r="F163" s="111"/>
      <c r="G163" s="243"/>
      <c r="H163" s="243"/>
      <c r="I163" s="32"/>
    </row>
    <row r="164" spans="1:9" x14ac:dyDescent="0.35">
      <c r="A164" s="4"/>
      <c r="B164" s="4"/>
      <c r="C164" s="4"/>
      <c r="D164" s="7"/>
      <c r="E164" s="106"/>
      <c r="F164" s="111"/>
      <c r="G164" s="243"/>
      <c r="H164" s="243"/>
      <c r="I164" s="32"/>
    </row>
    <row r="165" spans="1:9" x14ac:dyDescent="0.35">
      <c r="A165" s="4"/>
      <c r="B165" s="4"/>
      <c r="C165" s="4"/>
      <c r="D165" s="7"/>
      <c r="E165" s="106"/>
      <c r="F165" s="111"/>
      <c r="G165" s="243"/>
      <c r="H165" s="243"/>
      <c r="I165" s="32"/>
    </row>
    <row r="166" spans="1:9" x14ac:dyDescent="0.35">
      <c r="A166" s="21"/>
      <c r="B166" s="21"/>
      <c r="C166" s="21"/>
      <c r="D166" s="29"/>
      <c r="E166" s="106"/>
      <c r="F166" s="111"/>
      <c r="G166" s="243"/>
      <c r="H166" s="243"/>
      <c r="I166" s="32"/>
    </row>
    <row r="167" spans="1:9" x14ac:dyDescent="0.35">
      <c r="A167" s="21"/>
      <c r="B167" s="21"/>
      <c r="C167" s="21"/>
      <c r="D167" s="29"/>
      <c r="E167" s="106"/>
      <c r="F167" s="111"/>
      <c r="G167" s="243"/>
      <c r="H167" s="243"/>
      <c r="I167" s="32"/>
    </row>
    <row r="168" spans="1:9" x14ac:dyDescent="0.35">
      <c r="A168" s="21"/>
      <c r="B168" s="21"/>
      <c r="C168" s="21"/>
      <c r="D168" s="29"/>
      <c r="E168" s="106"/>
      <c r="F168" s="111"/>
      <c r="G168" s="243"/>
      <c r="H168" s="243"/>
      <c r="I168" s="32"/>
    </row>
    <row r="169" spans="1:9" x14ac:dyDescent="0.35">
      <c r="A169" s="21"/>
      <c r="B169" s="21"/>
      <c r="C169" s="21"/>
      <c r="D169" s="29"/>
      <c r="E169" s="106"/>
      <c r="F169" s="111"/>
      <c r="G169" s="243"/>
      <c r="H169" s="243"/>
      <c r="I169" s="32"/>
    </row>
    <row r="170" spans="1:9" x14ac:dyDescent="0.35">
      <c r="A170" s="4"/>
      <c r="B170" s="4"/>
      <c r="C170" s="4"/>
      <c r="D170" s="7"/>
      <c r="E170" s="106"/>
      <c r="F170" s="111"/>
      <c r="G170" s="243"/>
      <c r="H170" s="243"/>
      <c r="I170" s="32"/>
    </row>
    <row r="171" spans="1:9" x14ac:dyDescent="0.35">
      <c r="A171" s="4"/>
      <c r="B171" s="4"/>
      <c r="C171" s="4"/>
      <c r="D171" s="7"/>
      <c r="E171" s="106"/>
      <c r="F171" s="111"/>
      <c r="G171" s="243"/>
      <c r="H171" s="243"/>
      <c r="I171" s="32"/>
    </row>
    <row r="172" spans="1:9" x14ac:dyDescent="0.35">
      <c r="A172" s="4"/>
      <c r="B172" s="4"/>
      <c r="C172" s="4"/>
      <c r="D172" s="7"/>
      <c r="E172" s="106"/>
      <c r="F172" s="111"/>
      <c r="G172" s="243"/>
      <c r="H172" s="243"/>
      <c r="I172" s="32"/>
    </row>
    <row r="173" spans="1:9" x14ac:dyDescent="0.35">
      <c r="A173" s="21"/>
      <c r="B173" s="21"/>
      <c r="C173" s="21"/>
      <c r="D173" s="29"/>
      <c r="E173" s="106"/>
      <c r="F173" s="111"/>
      <c r="G173" s="243"/>
      <c r="H173" s="243"/>
      <c r="I173" s="32"/>
    </row>
    <row r="174" spans="1:9" x14ac:dyDescent="0.35">
      <c r="A174" s="4"/>
      <c r="B174" s="4"/>
      <c r="C174" s="4"/>
      <c r="D174" s="44"/>
      <c r="E174" s="106"/>
      <c r="F174" s="111"/>
      <c r="G174" s="243"/>
      <c r="H174" s="243"/>
      <c r="I174" s="32"/>
    </row>
    <row r="175" spans="1:9" x14ac:dyDescent="0.35">
      <c r="A175" s="4"/>
      <c r="B175" s="4"/>
      <c r="C175" s="4"/>
      <c r="D175" s="44"/>
      <c r="E175" s="106"/>
      <c r="F175" s="111"/>
      <c r="G175" s="243"/>
      <c r="H175" s="243"/>
      <c r="I175" s="32"/>
    </row>
    <row r="176" spans="1:9" x14ac:dyDescent="0.35">
      <c r="A176" s="21"/>
      <c r="B176" s="21"/>
      <c r="C176" s="21"/>
      <c r="D176" s="29"/>
      <c r="E176" s="106"/>
      <c r="F176" s="111"/>
      <c r="G176" s="243"/>
      <c r="H176" s="243"/>
      <c r="I176" s="32"/>
    </row>
    <row r="177" spans="1:9" x14ac:dyDescent="0.35">
      <c r="A177" s="21"/>
      <c r="B177" s="21"/>
      <c r="C177" s="21"/>
      <c r="D177" s="29"/>
      <c r="E177" s="106"/>
      <c r="F177" s="111"/>
      <c r="G177" s="243"/>
      <c r="H177" s="243"/>
      <c r="I177" s="32"/>
    </row>
    <row r="178" spans="1:9" x14ac:dyDescent="0.35">
      <c r="A178" s="21"/>
      <c r="B178" s="21"/>
      <c r="C178" s="21"/>
      <c r="D178" s="29"/>
      <c r="E178" s="106"/>
      <c r="F178" s="111"/>
      <c r="G178" s="243"/>
      <c r="H178" s="243"/>
      <c r="I178" s="32"/>
    </row>
    <row r="179" spans="1:9" x14ac:dyDescent="0.35">
      <c r="A179" s="21"/>
      <c r="B179" s="21"/>
      <c r="C179" s="21"/>
      <c r="D179" s="29"/>
      <c r="E179" s="106"/>
      <c r="F179" s="111"/>
      <c r="G179" s="243"/>
      <c r="H179" s="243"/>
      <c r="I179" s="32"/>
    </row>
    <row r="180" spans="1:9" x14ac:dyDescent="0.35">
      <c r="A180" s="21"/>
      <c r="B180" s="21"/>
      <c r="C180" s="21"/>
      <c r="D180" s="29"/>
      <c r="E180" s="106"/>
      <c r="F180" s="111"/>
      <c r="G180" s="243"/>
      <c r="H180" s="243"/>
      <c r="I180" s="32"/>
    </row>
    <row r="181" spans="1:9" x14ac:dyDescent="0.35">
      <c r="A181" s="21"/>
      <c r="B181" s="21"/>
      <c r="C181" s="21"/>
      <c r="D181" s="29"/>
      <c r="E181" s="106"/>
      <c r="F181" s="111"/>
      <c r="G181" s="243"/>
      <c r="H181" s="243"/>
      <c r="I181" s="32"/>
    </row>
    <row r="182" spans="1:9" x14ac:dyDescent="0.35">
      <c r="A182" s="21"/>
      <c r="B182" s="21"/>
      <c r="C182" s="21"/>
      <c r="D182" s="29"/>
      <c r="E182" s="106"/>
      <c r="F182" s="111"/>
      <c r="G182" s="243"/>
      <c r="H182" s="243"/>
      <c r="I182" s="32"/>
    </row>
    <row r="183" spans="1:9" x14ac:dyDescent="0.35">
      <c r="A183" s="21"/>
      <c r="B183" s="21"/>
      <c r="C183" s="21"/>
      <c r="D183" s="29"/>
      <c r="E183" s="106"/>
      <c r="F183" s="111"/>
      <c r="G183" s="243"/>
      <c r="H183" s="243"/>
      <c r="I183" s="32"/>
    </row>
    <row r="184" spans="1:9" x14ac:dyDescent="0.35">
      <c r="A184" s="21"/>
      <c r="B184" s="21"/>
      <c r="C184" s="21"/>
      <c r="D184" s="29"/>
      <c r="E184" s="106"/>
      <c r="F184" s="111"/>
      <c r="G184" s="243"/>
      <c r="H184" s="243"/>
      <c r="I184" s="32"/>
    </row>
    <row r="185" spans="1:9" x14ac:dyDescent="0.35">
      <c r="A185" s="21"/>
      <c r="B185" s="21"/>
      <c r="C185" s="21"/>
      <c r="D185" s="29"/>
      <c r="E185" s="106"/>
      <c r="F185" s="111"/>
      <c r="G185" s="243"/>
      <c r="H185" s="243"/>
      <c r="I185" s="32"/>
    </row>
    <row r="186" spans="1:9" x14ac:dyDescent="0.35">
      <c r="A186" s="4"/>
      <c r="B186" s="4"/>
      <c r="C186" s="4"/>
      <c r="D186" s="44"/>
      <c r="E186" s="106"/>
      <c r="F186" s="111"/>
      <c r="G186" s="243"/>
      <c r="H186" s="243"/>
      <c r="I186" s="32"/>
    </row>
    <row r="187" spans="1:9" x14ac:dyDescent="0.35">
      <c r="A187" s="4"/>
      <c r="B187" s="4"/>
      <c r="C187" s="4"/>
      <c r="D187" s="7"/>
      <c r="E187" s="106"/>
      <c r="F187" s="111"/>
      <c r="G187" s="243"/>
      <c r="H187" s="243"/>
      <c r="I187" s="32"/>
    </row>
    <row r="188" spans="1:9" x14ac:dyDescent="0.35">
      <c r="A188" s="21"/>
      <c r="B188" s="21"/>
      <c r="C188" s="21"/>
      <c r="D188" s="29"/>
      <c r="E188" s="106"/>
      <c r="F188" s="111"/>
      <c r="G188" s="243"/>
      <c r="H188" s="243"/>
      <c r="I188" s="32"/>
    </row>
    <row r="189" spans="1:9" x14ac:dyDescent="0.35">
      <c r="A189" s="21"/>
      <c r="B189" s="21"/>
      <c r="C189" s="21"/>
      <c r="D189" s="29"/>
      <c r="E189" s="106"/>
      <c r="F189" s="111"/>
      <c r="G189" s="243"/>
      <c r="H189" s="243"/>
      <c r="I189" s="32"/>
    </row>
    <row r="190" spans="1:9" x14ac:dyDescent="0.35">
      <c r="A190" s="21"/>
      <c r="B190" s="21"/>
      <c r="C190" s="21"/>
      <c r="D190" s="29"/>
      <c r="E190" s="106"/>
      <c r="F190" s="111"/>
      <c r="G190" s="243"/>
      <c r="H190" s="243"/>
      <c r="I190" s="32"/>
    </row>
    <row r="191" spans="1:9" x14ac:dyDescent="0.35">
      <c r="A191" s="21"/>
      <c r="B191" s="21"/>
      <c r="C191" s="21"/>
      <c r="D191" s="29"/>
      <c r="E191" s="106"/>
      <c r="F191" s="111"/>
      <c r="G191" s="243"/>
      <c r="H191" s="243"/>
      <c r="I191" s="32"/>
    </row>
    <row r="192" spans="1:9" x14ac:dyDescent="0.35">
      <c r="A192" s="4"/>
      <c r="B192" s="4"/>
      <c r="C192" s="4"/>
      <c r="D192" s="7"/>
      <c r="E192" s="106"/>
      <c r="F192" s="111"/>
      <c r="G192" s="243"/>
      <c r="H192" s="243"/>
      <c r="I192" s="32"/>
    </row>
    <row r="193" spans="1:9" x14ac:dyDescent="0.35">
      <c r="A193" s="4"/>
      <c r="B193" s="4"/>
      <c r="C193" s="4"/>
      <c r="D193" s="7"/>
      <c r="E193" s="106"/>
      <c r="F193" s="111"/>
      <c r="G193" s="243"/>
      <c r="H193" s="243"/>
      <c r="I193" s="32"/>
    </row>
    <row r="194" spans="1:9" x14ac:dyDescent="0.35">
      <c r="A194" s="21"/>
      <c r="B194" s="21"/>
      <c r="C194" s="21"/>
      <c r="D194" s="29"/>
      <c r="E194" s="106"/>
      <c r="F194" s="111"/>
      <c r="G194" s="243"/>
      <c r="H194" s="243"/>
      <c r="I194" s="32"/>
    </row>
    <row r="195" spans="1:9" x14ac:dyDescent="0.35">
      <c r="A195" s="21"/>
      <c r="B195" s="21"/>
      <c r="C195" s="21"/>
      <c r="D195" s="29"/>
      <c r="E195" s="106"/>
      <c r="F195" s="111"/>
      <c r="G195" s="243"/>
      <c r="H195" s="243"/>
      <c r="I195" s="32"/>
    </row>
    <row r="196" spans="1:9" x14ac:dyDescent="0.35">
      <c r="A196" s="4"/>
      <c r="B196" s="4"/>
      <c r="C196" s="4"/>
      <c r="D196" s="7"/>
      <c r="E196" s="106"/>
      <c r="F196" s="111"/>
      <c r="G196" s="243"/>
      <c r="H196" s="243"/>
      <c r="I196" s="32"/>
    </row>
    <row r="197" spans="1:9" x14ac:dyDescent="0.35">
      <c r="A197" s="4"/>
      <c r="B197" s="4"/>
      <c r="C197" s="4"/>
      <c r="D197" s="7"/>
      <c r="E197" s="106"/>
      <c r="F197" s="111"/>
      <c r="G197" s="243"/>
      <c r="H197" s="243"/>
      <c r="I197" s="32"/>
    </row>
    <row r="198" spans="1:9" x14ac:dyDescent="0.35">
      <c r="A198" s="4"/>
      <c r="B198" s="4"/>
      <c r="C198" s="4"/>
      <c r="D198" s="5"/>
      <c r="E198" s="106"/>
      <c r="F198" s="111"/>
      <c r="G198" s="243"/>
      <c r="H198" s="243"/>
      <c r="I198" s="32"/>
    </row>
    <row r="199" spans="1:9" x14ac:dyDescent="0.35">
      <c r="A199" s="49"/>
      <c r="B199" s="49"/>
      <c r="C199" s="49"/>
      <c r="D199" s="50"/>
      <c r="E199" s="106"/>
      <c r="F199" s="111"/>
      <c r="G199" s="243"/>
      <c r="H199" s="243"/>
      <c r="I199" s="32"/>
    </row>
    <row r="200" spans="1:9" x14ac:dyDescent="0.35">
      <c r="A200" s="4"/>
      <c r="B200" s="4"/>
      <c r="C200" s="4"/>
      <c r="D200" s="7"/>
      <c r="E200" s="106"/>
      <c r="F200" s="111"/>
      <c r="G200" s="243"/>
      <c r="H200" s="243"/>
      <c r="I200" s="32"/>
    </row>
    <row r="201" spans="1:9" x14ac:dyDescent="0.35">
      <c r="A201" s="21"/>
      <c r="B201" s="21"/>
      <c r="C201" s="21"/>
      <c r="D201" s="29"/>
      <c r="E201" s="106"/>
      <c r="F201" s="111"/>
      <c r="G201" s="243"/>
      <c r="H201" s="243"/>
      <c r="I201" s="32"/>
    </row>
    <row r="202" spans="1:9" x14ac:dyDescent="0.35">
      <c r="A202" s="21"/>
      <c r="B202" s="21"/>
      <c r="C202" s="21"/>
      <c r="D202" s="29"/>
      <c r="E202" s="106"/>
      <c r="F202" s="111"/>
      <c r="G202" s="243"/>
      <c r="H202" s="243"/>
      <c r="I202" s="32"/>
    </row>
    <row r="203" spans="1:9" x14ac:dyDescent="0.35">
      <c r="A203" s="21"/>
      <c r="B203" s="21"/>
      <c r="C203" s="21"/>
      <c r="D203" s="29"/>
      <c r="E203" s="106"/>
      <c r="F203" s="111"/>
      <c r="G203" s="243"/>
      <c r="H203" s="243"/>
      <c r="I203" s="32"/>
    </row>
    <row r="204" spans="1:9" x14ac:dyDescent="0.35">
      <c r="A204" s="4"/>
      <c r="B204" s="4"/>
      <c r="C204" s="4"/>
      <c r="D204" s="5"/>
      <c r="E204" s="106"/>
      <c r="F204" s="111"/>
      <c r="G204" s="243"/>
      <c r="H204" s="243"/>
      <c r="I204" s="32"/>
    </row>
    <row r="205" spans="1:9" x14ac:dyDescent="0.35">
      <c r="A205" s="4"/>
      <c r="B205" s="4"/>
      <c r="C205" s="4"/>
      <c r="D205" s="5"/>
      <c r="E205" s="106"/>
      <c r="F205" s="111"/>
      <c r="G205" s="243"/>
      <c r="H205" s="243"/>
      <c r="I205" s="32"/>
    </row>
    <row r="206" spans="1:9" x14ac:dyDescent="0.35">
      <c r="A206" s="4"/>
      <c r="B206" s="4"/>
      <c r="C206" s="4"/>
      <c r="D206" s="5"/>
      <c r="E206" s="106"/>
      <c r="F206" s="111"/>
      <c r="G206" s="243"/>
      <c r="H206" s="243"/>
      <c r="I206" s="32"/>
    </row>
    <row r="207" spans="1:9" x14ac:dyDescent="0.35">
      <c r="A207" s="4"/>
      <c r="B207" s="4"/>
      <c r="C207" s="4"/>
      <c r="D207" s="5"/>
      <c r="E207" s="106"/>
      <c r="F207" s="111"/>
      <c r="G207" s="243"/>
      <c r="H207" s="243"/>
      <c r="I207" s="32"/>
    </row>
    <row r="208" spans="1:9" x14ac:dyDescent="0.35">
      <c r="A208" s="4"/>
      <c r="B208" s="4"/>
      <c r="C208" s="4"/>
      <c r="D208" s="7"/>
      <c r="E208" s="106"/>
      <c r="F208" s="111"/>
      <c r="G208" s="243"/>
      <c r="H208" s="243"/>
      <c r="I208" s="32"/>
    </row>
    <row r="209" spans="1:9" x14ac:dyDescent="0.35">
      <c r="A209" s="4"/>
      <c r="B209" s="4"/>
      <c r="C209" s="4"/>
      <c r="D209" s="7"/>
      <c r="E209" s="106"/>
      <c r="F209" s="111"/>
      <c r="G209" s="243"/>
      <c r="H209" s="243"/>
      <c r="I209" s="32"/>
    </row>
    <row r="210" spans="1:9" x14ac:dyDescent="0.35">
      <c r="A210" s="4"/>
      <c r="B210" s="4"/>
      <c r="C210" s="4"/>
      <c r="D210" s="7"/>
      <c r="E210" s="106"/>
      <c r="F210" s="111"/>
      <c r="G210" s="243"/>
      <c r="H210" s="243"/>
      <c r="I210" s="32"/>
    </row>
    <row r="211" spans="1:9" x14ac:dyDescent="0.35">
      <c r="A211" s="4"/>
      <c r="B211" s="4"/>
      <c r="C211" s="4"/>
      <c r="D211" s="7"/>
      <c r="E211" s="106"/>
      <c r="F211" s="111"/>
      <c r="G211" s="243"/>
      <c r="H211" s="243"/>
      <c r="I211" s="32"/>
    </row>
    <row r="212" spans="1:9" x14ac:dyDescent="0.35">
      <c r="A212" s="4"/>
      <c r="B212" s="4"/>
      <c r="C212" s="4"/>
      <c r="D212" s="7"/>
      <c r="E212" s="106"/>
      <c r="F212" s="111"/>
      <c r="G212" s="243"/>
      <c r="H212" s="243"/>
      <c r="I212" s="32"/>
    </row>
    <row r="213" spans="1:9" x14ac:dyDescent="0.35">
      <c r="A213" s="4"/>
      <c r="B213" s="4"/>
      <c r="C213" s="4"/>
      <c r="D213" s="29"/>
      <c r="E213" s="106"/>
      <c r="F213" s="111"/>
      <c r="G213" s="243"/>
      <c r="H213" s="243"/>
      <c r="I213" s="32"/>
    </row>
    <row r="214" spans="1:9" x14ac:dyDescent="0.35">
      <c r="A214" s="4"/>
      <c r="B214" s="4"/>
      <c r="C214" s="4"/>
      <c r="D214" s="29"/>
      <c r="E214" s="106"/>
      <c r="F214" s="111"/>
      <c r="G214" s="243"/>
      <c r="H214" s="243"/>
      <c r="I214" s="32"/>
    </row>
    <row r="215" spans="1:9" x14ac:dyDescent="0.35">
      <c r="A215" s="4"/>
      <c r="B215" s="4"/>
      <c r="C215" s="4"/>
      <c r="D215" s="7"/>
      <c r="E215" s="106"/>
      <c r="F215" s="111"/>
      <c r="G215" s="243"/>
      <c r="H215" s="243"/>
      <c r="I215" s="32"/>
    </row>
    <row r="216" spans="1:9" x14ac:dyDescent="0.35">
      <c r="A216" s="4"/>
      <c r="B216" s="4"/>
      <c r="C216" s="4"/>
      <c r="D216" s="7"/>
      <c r="E216" s="106"/>
      <c r="F216" s="111"/>
      <c r="G216" s="243"/>
      <c r="H216" s="243"/>
      <c r="I216" s="32"/>
    </row>
    <row r="217" spans="1:9" x14ac:dyDescent="0.35">
      <c r="A217" s="4"/>
      <c r="B217" s="4"/>
      <c r="C217" s="4"/>
      <c r="D217" s="7"/>
      <c r="E217" s="106"/>
      <c r="F217" s="111"/>
      <c r="G217" s="243"/>
      <c r="H217" s="243"/>
      <c r="I217" s="32"/>
    </row>
    <row r="218" spans="1:9" x14ac:dyDescent="0.35">
      <c r="A218" s="4"/>
      <c r="B218" s="4"/>
      <c r="C218" s="4"/>
      <c r="D218" s="7"/>
      <c r="E218" s="106"/>
      <c r="F218" s="111"/>
      <c r="G218" s="243"/>
      <c r="H218" s="243"/>
      <c r="I218" s="32"/>
    </row>
    <row r="219" spans="1:9" x14ac:dyDescent="0.35">
      <c r="A219" s="4"/>
      <c r="B219" s="4"/>
      <c r="C219" s="4"/>
      <c r="D219" s="5"/>
      <c r="E219" s="106"/>
      <c r="F219" s="111"/>
      <c r="G219" s="243"/>
      <c r="H219" s="243"/>
      <c r="I219" s="32"/>
    </row>
    <row r="220" spans="1:9" x14ac:dyDescent="0.35">
      <c r="A220" s="4"/>
      <c r="B220" s="4"/>
      <c r="C220" s="4"/>
      <c r="D220" s="7"/>
      <c r="E220" s="106"/>
      <c r="F220" s="111"/>
      <c r="G220" s="243"/>
      <c r="H220" s="243"/>
      <c r="I220" s="64"/>
    </row>
    <row r="221" spans="1:9" x14ac:dyDescent="0.35">
      <c r="E221" s="106"/>
      <c r="F221" s="111"/>
      <c r="G221" s="243"/>
      <c r="H221" s="243"/>
    </row>
    <row r="222" spans="1:9" x14ac:dyDescent="0.35">
      <c r="E222" s="106"/>
      <c r="F222" s="111"/>
      <c r="G222" s="243"/>
      <c r="H222" s="243"/>
    </row>
    <row r="223" spans="1:9" x14ac:dyDescent="0.35">
      <c r="E223" s="106"/>
      <c r="F223" s="111"/>
      <c r="G223" s="243"/>
      <c r="H223" s="243"/>
    </row>
    <row r="224" spans="1:9" x14ac:dyDescent="0.35">
      <c r="E224" s="106"/>
      <c r="F224" s="111"/>
      <c r="G224" s="243"/>
      <c r="H224" s="243"/>
    </row>
    <row r="225" spans="5:8" x14ac:dyDescent="0.35">
      <c r="E225" s="106"/>
      <c r="F225" s="111"/>
      <c r="G225" s="243"/>
      <c r="H225" s="243"/>
    </row>
    <row r="226" spans="5:8" x14ac:dyDescent="0.35">
      <c r="E226" s="106"/>
      <c r="F226" s="111"/>
      <c r="G226" s="243"/>
      <c r="H226" s="243"/>
    </row>
    <row r="227" spans="5:8" x14ac:dyDescent="0.35">
      <c r="E227" s="106"/>
      <c r="F227" s="111"/>
      <c r="G227" s="243"/>
      <c r="H227" s="243"/>
    </row>
    <row r="228" spans="5:8" x14ac:dyDescent="0.35">
      <c r="E228" s="106"/>
      <c r="F228" s="111"/>
      <c r="G228" s="243"/>
      <c r="H228" s="243"/>
    </row>
    <row r="229" spans="5:8" x14ac:dyDescent="0.35">
      <c r="E229" s="106"/>
      <c r="F229" s="111"/>
      <c r="G229" s="243"/>
      <c r="H229" s="243"/>
    </row>
    <row r="230" spans="5:8" x14ac:dyDescent="0.35">
      <c r="E230" s="106"/>
      <c r="F230" s="111"/>
      <c r="G230" s="243"/>
      <c r="H230" s="243"/>
    </row>
    <row r="231" spans="5:8" x14ac:dyDescent="0.35">
      <c r="E231" s="106"/>
      <c r="F231" s="111"/>
      <c r="G231" s="243"/>
      <c r="H231" s="243"/>
    </row>
    <row r="232" spans="5:8" x14ac:dyDescent="0.35">
      <c r="E232" s="106"/>
      <c r="F232" s="111"/>
      <c r="G232" s="243"/>
      <c r="H232" s="243"/>
    </row>
    <row r="233" spans="5:8" x14ac:dyDescent="0.35">
      <c r="E233" s="106"/>
      <c r="F233" s="111"/>
      <c r="G233" s="243"/>
      <c r="H233" s="243"/>
    </row>
    <row r="234" spans="5:8" x14ac:dyDescent="0.35">
      <c r="E234" s="106"/>
      <c r="F234" s="111"/>
      <c r="G234" s="243"/>
      <c r="H234" s="243"/>
    </row>
    <row r="235" spans="5:8" x14ac:dyDescent="0.35">
      <c r="E235" s="106"/>
      <c r="F235" s="111"/>
      <c r="G235" s="243"/>
      <c r="H235" s="243"/>
    </row>
    <row r="236" spans="5:8" x14ac:dyDescent="0.35">
      <c r="E236" s="106"/>
      <c r="F236" s="111"/>
      <c r="G236" s="243"/>
      <c r="H236" s="243"/>
    </row>
    <row r="237" spans="5:8" x14ac:dyDescent="0.35">
      <c r="E237" s="106"/>
      <c r="F237" s="111"/>
      <c r="G237" s="243"/>
      <c r="H237" s="243"/>
    </row>
    <row r="238" spans="5:8" x14ac:dyDescent="0.35">
      <c r="E238" s="106"/>
      <c r="F238" s="111"/>
      <c r="G238" s="243"/>
      <c r="H238" s="243"/>
    </row>
    <row r="239" spans="5:8" x14ac:dyDescent="0.35">
      <c r="E239" s="106"/>
      <c r="F239" s="111"/>
      <c r="G239" s="243"/>
      <c r="H239" s="243"/>
    </row>
    <row r="240" spans="5:8" x14ac:dyDescent="0.35">
      <c r="E240" s="106"/>
      <c r="F240" s="111"/>
      <c r="G240" s="243"/>
      <c r="H240" s="243"/>
    </row>
    <row r="241" spans="5:8" x14ac:dyDescent="0.35">
      <c r="E241" s="106"/>
      <c r="F241" s="111"/>
      <c r="G241" s="243"/>
      <c r="H241" s="243"/>
    </row>
    <row r="242" spans="5:8" x14ac:dyDescent="0.35">
      <c r="E242" s="106"/>
      <c r="F242" s="111"/>
      <c r="G242" s="243"/>
      <c r="H242" s="243"/>
    </row>
    <row r="243" spans="5:8" x14ac:dyDescent="0.35">
      <c r="E243" s="106"/>
      <c r="F243" s="111"/>
      <c r="G243" s="243"/>
      <c r="H243" s="243"/>
    </row>
    <row r="244" spans="5:8" x14ac:dyDescent="0.35">
      <c r="E244" s="106"/>
      <c r="F244" s="111"/>
      <c r="G244" s="243"/>
      <c r="H244" s="243"/>
    </row>
    <row r="245" spans="5:8" x14ac:dyDescent="0.35">
      <c r="E245" s="106"/>
      <c r="F245" s="111"/>
      <c r="G245" s="243"/>
      <c r="H245" s="243"/>
    </row>
    <row r="246" spans="5:8" x14ac:dyDescent="0.35">
      <c r="E246" s="106"/>
      <c r="F246" s="111"/>
      <c r="G246" s="243"/>
      <c r="H246" s="243"/>
    </row>
    <row r="247" spans="5:8" x14ac:dyDescent="0.35">
      <c r="E247" s="106"/>
      <c r="F247" s="111"/>
      <c r="G247" s="243"/>
      <c r="H247" s="243"/>
    </row>
    <row r="248" spans="5:8" x14ac:dyDescent="0.35">
      <c r="E248" s="106"/>
      <c r="F248" s="111"/>
      <c r="G248" s="243"/>
      <c r="H248" s="243"/>
    </row>
    <row r="249" spans="5:8" x14ac:dyDescent="0.35">
      <c r="E249" s="106"/>
      <c r="F249" s="111"/>
      <c r="G249" s="243"/>
      <c r="H249" s="243"/>
    </row>
    <row r="250" spans="5:8" x14ac:dyDescent="0.35">
      <c r="E250" s="106"/>
      <c r="F250" s="111"/>
      <c r="G250" s="243"/>
      <c r="H250" s="243"/>
    </row>
    <row r="251" spans="5:8" x14ac:dyDescent="0.35">
      <c r="E251" s="106"/>
      <c r="F251" s="111"/>
      <c r="G251" s="243"/>
      <c r="H251" s="243"/>
    </row>
    <row r="252" spans="5:8" x14ac:dyDescent="0.35">
      <c r="E252" s="106"/>
      <c r="F252" s="111"/>
      <c r="G252" s="243"/>
      <c r="H252" s="243"/>
    </row>
    <row r="253" spans="5:8" x14ac:dyDescent="0.35">
      <c r="E253" s="106"/>
      <c r="F253" s="111"/>
      <c r="G253" s="243"/>
      <c r="H253" s="243"/>
    </row>
    <row r="254" spans="5:8" x14ac:dyDescent="0.35">
      <c r="E254" s="106"/>
      <c r="F254" s="111"/>
      <c r="G254" s="243"/>
      <c r="H254" s="243"/>
    </row>
    <row r="255" spans="5:8" x14ac:dyDescent="0.35">
      <c r="E255" s="106"/>
      <c r="F255" s="111"/>
      <c r="G255" s="243"/>
      <c r="H255" s="243"/>
    </row>
    <row r="256" spans="5:8" x14ac:dyDescent="0.35">
      <c r="E256" s="106"/>
      <c r="F256" s="111"/>
      <c r="G256" s="243"/>
      <c r="H256" s="243"/>
    </row>
    <row r="257" spans="5:8" x14ac:dyDescent="0.35">
      <c r="E257" s="106"/>
      <c r="F257" s="111"/>
      <c r="G257" s="243"/>
      <c r="H257" s="243"/>
    </row>
    <row r="258" spans="5:8" x14ac:dyDescent="0.35">
      <c r="E258" s="106"/>
      <c r="F258" s="111"/>
      <c r="G258" s="243"/>
      <c r="H258" s="243"/>
    </row>
    <row r="259" spans="5:8" x14ac:dyDescent="0.35">
      <c r="E259" s="106"/>
      <c r="F259" s="111"/>
      <c r="G259" s="243"/>
      <c r="H259" s="243"/>
    </row>
    <row r="260" spans="5:8" x14ac:dyDescent="0.35">
      <c r="E260" s="106"/>
      <c r="F260" s="111"/>
      <c r="G260" s="243"/>
      <c r="H260" s="243"/>
    </row>
  </sheetData>
  <sortState xmlns:xlrd2="http://schemas.microsoft.com/office/spreadsheetml/2017/richdata2" ref="A26:G34">
    <sortCondition ref="A26:A34"/>
  </sortState>
  <pageMargins left="0.51181102362204722" right="0.51181102362204722" top="0.74803149606299213" bottom="0.74803149606299213" header="0.31496062992125984" footer="0.31496062992125984"/>
  <pageSetup paperSize="9" scale="85" orientation="portrait" r:id="rId1"/>
  <headerFooter>
    <oddHeader>&amp;LBNP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0721-A1ED-4EFB-ABD6-D3910A17C75B}">
  <dimension ref="A1:L260"/>
  <sheetViews>
    <sheetView topLeftCell="A7" workbookViewId="0">
      <selection activeCell="A8" sqref="A8:G8"/>
    </sheetView>
  </sheetViews>
  <sheetFormatPr baseColWidth="10" defaultColWidth="8.54296875" defaultRowHeight="14.5" x14ac:dyDescent="0.35"/>
  <cols>
    <col min="1" max="1" width="11.08984375" style="1" customWidth="1"/>
    <col min="2" max="2" width="3.453125" style="1" customWidth="1"/>
    <col min="3" max="3" width="4.08984375" style="1" customWidth="1"/>
    <col min="4" max="4" width="11.36328125" style="1" customWidth="1"/>
    <col min="5" max="5" width="7.90625" style="1" customWidth="1"/>
    <col min="6" max="6" width="34.36328125" bestFit="1" customWidth="1"/>
    <col min="7" max="7" width="10" style="1" customWidth="1"/>
    <col min="8" max="8" width="11.36328125" style="1" customWidth="1"/>
    <col min="9" max="9" width="11.453125" style="1" customWidth="1"/>
    <col min="10" max="10" width="3" customWidth="1"/>
    <col min="11" max="11" width="19.54296875" bestFit="1" customWidth="1"/>
    <col min="12" max="12" width="14.90625" bestFit="1" customWidth="1"/>
    <col min="13" max="13" width="15.453125" bestFit="1" customWidth="1"/>
    <col min="14" max="14" width="19.1796875" bestFit="1" customWidth="1"/>
    <col min="15" max="19" width="7" bestFit="1" customWidth="1"/>
    <col min="20" max="20" width="5.90625" bestFit="1" customWidth="1"/>
    <col min="21" max="21" width="15.453125" bestFit="1" customWidth="1"/>
    <col min="22" max="28" width="7" bestFit="1" customWidth="1"/>
    <col min="29" max="29" width="5.90625" bestFit="1" customWidth="1"/>
    <col min="30" max="30" width="19.1796875" bestFit="1" customWidth="1"/>
    <col min="31" max="37" width="7" bestFit="1" customWidth="1"/>
    <col min="38" max="38" width="5.90625" bestFit="1" customWidth="1"/>
    <col min="39" max="39" width="19.6328125" bestFit="1" customWidth="1"/>
    <col min="40" max="40" width="20.1796875" bestFit="1" customWidth="1"/>
    <col min="41" max="41" width="24" bestFit="1" customWidth="1"/>
  </cols>
  <sheetData>
    <row r="1" spans="1:12" x14ac:dyDescent="0.35">
      <c r="A1" s="28" t="s">
        <v>5</v>
      </c>
      <c r="B1" s="28" t="s">
        <v>0</v>
      </c>
      <c r="C1" s="28" t="s">
        <v>149</v>
      </c>
      <c r="D1" s="30" t="s">
        <v>6</v>
      </c>
      <c r="E1" s="36" t="s">
        <v>7</v>
      </c>
      <c r="F1" s="30" t="s">
        <v>150</v>
      </c>
      <c r="G1" s="46" t="s">
        <v>9</v>
      </c>
      <c r="H1" s="46" t="s">
        <v>10</v>
      </c>
      <c r="I1" s="46" t="s">
        <v>4</v>
      </c>
      <c r="J1" t="s">
        <v>3</v>
      </c>
    </row>
    <row r="2" spans="1:12" x14ac:dyDescent="0.35">
      <c r="A2" s="112">
        <v>44690</v>
      </c>
      <c r="B2" s="112"/>
      <c r="C2" s="113"/>
      <c r="D2" s="114"/>
      <c r="E2" s="115"/>
      <c r="F2" s="116" t="s">
        <v>208</v>
      </c>
      <c r="G2" s="123"/>
      <c r="H2" s="176">
        <v>16141</v>
      </c>
      <c r="I2" s="253">
        <f>+H2</f>
        <v>16141</v>
      </c>
      <c r="J2" t="s">
        <v>3</v>
      </c>
    </row>
    <row r="3" spans="1:12" x14ac:dyDescent="0.35">
      <c r="A3" s="112">
        <v>44803</v>
      </c>
      <c r="B3" s="112"/>
      <c r="C3" s="113"/>
      <c r="D3" s="114"/>
      <c r="E3" s="113"/>
      <c r="F3" s="119" t="s">
        <v>243</v>
      </c>
      <c r="G3" s="123">
        <v>103.94</v>
      </c>
      <c r="H3" s="123"/>
      <c r="I3" s="253">
        <f t="shared" ref="I3:I34" si="0">I2-G3+H3</f>
        <v>16037.06</v>
      </c>
      <c r="J3" t="s">
        <v>3</v>
      </c>
    </row>
    <row r="4" spans="1:12" ht="38.5" x14ac:dyDescent="0.35">
      <c r="A4" s="112">
        <v>44922</v>
      </c>
      <c r="B4" s="112"/>
      <c r="C4" s="113"/>
      <c r="D4" s="114"/>
      <c r="E4" s="120"/>
      <c r="F4" s="257" t="s">
        <v>359</v>
      </c>
      <c r="G4" s="123">
        <v>378.81</v>
      </c>
      <c r="H4" s="123"/>
      <c r="I4" s="253">
        <f t="shared" si="0"/>
        <v>15658.25</v>
      </c>
      <c r="J4" t="s">
        <v>3</v>
      </c>
    </row>
    <row r="5" spans="1:12" ht="63.5" x14ac:dyDescent="0.35">
      <c r="A5" s="112">
        <v>44922</v>
      </c>
      <c r="B5" s="112"/>
      <c r="C5" s="113"/>
      <c r="D5" s="114"/>
      <c r="E5" s="120"/>
      <c r="F5" s="257" t="s">
        <v>360</v>
      </c>
      <c r="G5" s="123">
        <v>37</v>
      </c>
      <c r="H5" s="123"/>
      <c r="I5" s="253">
        <f t="shared" si="0"/>
        <v>15621.25</v>
      </c>
      <c r="J5" t="s">
        <v>3</v>
      </c>
    </row>
    <row r="6" spans="1:12" ht="58.5" x14ac:dyDescent="0.35">
      <c r="A6" s="112">
        <v>44922</v>
      </c>
      <c r="B6" s="112"/>
      <c r="C6" s="113"/>
      <c r="D6" s="114"/>
      <c r="E6" s="113"/>
      <c r="F6" s="259" t="s">
        <v>347</v>
      </c>
      <c r="G6" s="123">
        <v>34.46</v>
      </c>
      <c r="H6" s="123"/>
      <c r="I6" s="253">
        <f t="shared" si="0"/>
        <v>15586.79</v>
      </c>
      <c r="J6" t="s">
        <v>3</v>
      </c>
    </row>
    <row r="7" spans="1:12" ht="63.5" x14ac:dyDescent="0.35">
      <c r="A7" s="112">
        <v>44922</v>
      </c>
      <c r="B7" s="112"/>
      <c r="C7" s="113"/>
      <c r="D7" s="114"/>
      <c r="E7" s="120"/>
      <c r="F7" s="258" t="s">
        <v>348</v>
      </c>
      <c r="G7" s="123">
        <v>79.13</v>
      </c>
      <c r="H7" s="123"/>
      <c r="I7" s="253">
        <f t="shared" si="0"/>
        <v>15507.660000000002</v>
      </c>
      <c r="J7" t="s">
        <v>3</v>
      </c>
    </row>
    <row r="8" spans="1:12" x14ac:dyDescent="0.35">
      <c r="A8" s="4">
        <v>45079</v>
      </c>
      <c r="B8" s="4"/>
      <c r="C8" s="7"/>
      <c r="D8" s="22"/>
      <c r="E8" s="59"/>
      <c r="F8" s="6" t="s">
        <v>414</v>
      </c>
      <c r="G8" s="94">
        <v>1551</v>
      </c>
      <c r="H8" s="94"/>
      <c r="I8" s="244">
        <f t="shared" si="0"/>
        <v>13956.660000000002</v>
      </c>
      <c r="L8" s="284">
        <f>I8*10%</f>
        <v>1395.6660000000002</v>
      </c>
    </row>
    <row r="9" spans="1:12" x14ac:dyDescent="0.35">
      <c r="A9" s="4"/>
      <c r="B9" s="4"/>
      <c r="C9" s="7"/>
      <c r="F9" s="6"/>
      <c r="G9" s="94"/>
      <c r="I9" s="244">
        <f t="shared" si="0"/>
        <v>13956.660000000002</v>
      </c>
      <c r="L9" s="174"/>
    </row>
    <row r="10" spans="1:12" x14ac:dyDescent="0.35">
      <c r="A10" s="4"/>
      <c r="B10" s="4"/>
      <c r="C10" s="7"/>
      <c r="F10" s="6"/>
      <c r="G10" s="94"/>
      <c r="H10" s="94"/>
      <c r="I10" s="244">
        <f t="shared" si="0"/>
        <v>13956.660000000002</v>
      </c>
      <c r="L10" s="175"/>
    </row>
    <row r="11" spans="1:12" x14ac:dyDescent="0.35">
      <c r="A11" s="4"/>
      <c r="B11" s="4"/>
      <c r="C11" s="7"/>
      <c r="E11" s="5"/>
      <c r="F11" s="6"/>
      <c r="G11" s="94"/>
      <c r="H11" s="94"/>
      <c r="I11" s="244">
        <f t="shared" si="0"/>
        <v>13956.660000000002</v>
      </c>
      <c r="L11" s="175"/>
    </row>
    <row r="12" spans="1:12" x14ac:dyDescent="0.35">
      <c r="A12" s="4"/>
      <c r="B12" s="4"/>
      <c r="C12" s="7"/>
      <c r="E12" s="5"/>
      <c r="F12" s="6"/>
      <c r="G12" s="246"/>
      <c r="H12" s="94"/>
      <c r="I12" s="244">
        <f t="shared" si="0"/>
        <v>13956.660000000002</v>
      </c>
      <c r="L12" s="175"/>
    </row>
    <row r="13" spans="1:12" x14ac:dyDescent="0.35">
      <c r="A13" s="95"/>
      <c r="B13" s="95"/>
      <c r="C13" s="7"/>
      <c r="D13" s="102"/>
      <c r="E13" s="97"/>
      <c r="F13" s="132"/>
      <c r="G13" s="247"/>
      <c r="H13" s="201"/>
      <c r="I13" s="244">
        <f t="shared" si="0"/>
        <v>13956.660000000002</v>
      </c>
    </row>
    <row r="14" spans="1:12" x14ac:dyDescent="0.35">
      <c r="A14" s="95"/>
      <c r="B14" s="95"/>
      <c r="C14" s="7"/>
      <c r="D14" s="102"/>
      <c r="E14" s="97"/>
      <c r="F14" s="6"/>
      <c r="G14" s="94"/>
      <c r="H14" s="201"/>
      <c r="I14" s="244">
        <f t="shared" si="0"/>
        <v>13956.660000000002</v>
      </c>
    </row>
    <row r="15" spans="1:12" x14ac:dyDescent="0.35">
      <c r="A15" s="95"/>
      <c r="B15" s="95"/>
      <c r="C15" s="7"/>
      <c r="D15" s="102"/>
      <c r="E15" s="97"/>
      <c r="F15" s="6"/>
      <c r="G15" s="94"/>
      <c r="H15" s="201"/>
      <c r="I15" s="244">
        <f t="shared" si="0"/>
        <v>13956.660000000002</v>
      </c>
    </row>
    <row r="16" spans="1:12" x14ac:dyDescent="0.35">
      <c r="A16" s="95"/>
      <c r="B16" s="95"/>
      <c r="C16" s="7"/>
      <c r="D16" s="100"/>
      <c r="E16" s="97"/>
      <c r="F16" s="101"/>
      <c r="G16" s="201"/>
      <c r="H16" s="201"/>
      <c r="I16" s="244">
        <f t="shared" si="0"/>
        <v>13956.660000000002</v>
      </c>
    </row>
    <row r="17" spans="1:9" x14ac:dyDescent="0.35">
      <c r="A17" s="95"/>
      <c r="B17" s="95"/>
      <c r="C17" s="7"/>
      <c r="D17" s="102"/>
      <c r="E17" s="80"/>
      <c r="F17" s="132"/>
      <c r="G17" s="247"/>
      <c r="H17" s="201"/>
      <c r="I17" s="244">
        <f t="shared" si="0"/>
        <v>13956.660000000002</v>
      </c>
    </row>
    <row r="18" spans="1:9" x14ac:dyDescent="0.35">
      <c r="A18" s="95"/>
      <c r="B18" s="95"/>
      <c r="C18" s="7"/>
      <c r="D18" s="100"/>
      <c r="E18" s="97"/>
      <c r="F18" s="101"/>
      <c r="G18" s="94"/>
      <c r="H18" s="46"/>
      <c r="I18" s="244">
        <f t="shared" si="0"/>
        <v>13956.660000000002</v>
      </c>
    </row>
    <row r="19" spans="1:9" x14ac:dyDescent="0.35">
      <c r="A19" s="4"/>
      <c r="B19" s="4"/>
      <c r="C19" s="7"/>
      <c r="D19" s="55"/>
      <c r="E19" s="5"/>
      <c r="F19" s="26"/>
      <c r="G19" s="94"/>
      <c r="H19" s="94"/>
      <c r="I19" s="244">
        <f t="shared" si="0"/>
        <v>13956.660000000002</v>
      </c>
    </row>
    <row r="20" spans="1:9" x14ac:dyDescent="0.35">
      <c r="A20" s="95"/>
      <c r="B20" s="95"/>
      <c r="C20" s="7"/>
      <c r="D20" s="102"/>
      <c r="E20" s="80"/>
      <c r="F20" s="104"/>
      <c r="G20" s="247"/>
      <c r="H20" s="201"/>
      <c r="I20" s="244">
        <f t="shared" si="0"/>
        <v>13956.660000000002</v>
      </c>
    </row>
    <row r="21" spans="1:9" x14ac:dyDescent="0.35">
      <c r="A21" s="105"/>
      <c r="B21" s="105"/>
      <c r="C21" s="7"/>
      <c r="D21" s="106"/>
      <c r="E21" s="100"/>
      <c r="F21" s="107"/>
      <c r="G21" s="243"/>
      <c r="H21" s="243"/>
      <c r="I21" s="244">
        <f t="shared" si="0"/>
        <v>13956.660000000002</v>
      </c>
    </row>
    <row r="22" spans="1:9" x14ac:dyDescent="0.35">
      <c r="A22" s="95"/>
      <c r="B22" s="95"/>
      <c r="C22" s="95"/>
      <c r="D22" s="108"/>
      <c r="E22" s="109"/>
      <c r="F22" s="98"/>
      <c r="G22" s="201"/>
      <c r="H22" s="201"/>
      <c r="I22" s="244">
        <f t="shared" si="0"/>
        <v>13956.660000000002</v>
      </c>
    </row>
    <row r="23" spans="1:9" x14ac:dyDescent="0.35">
      <c r="A23" s="105"/>
      <c r="B23" s="105"/>
      <c r="C23" s="105"/>
      <c r="D23" s="106"/>
      <c r="E23" s="100"/>
      <c r="F23" s="107"/>
      <c r="G23" s="243"/>
      <c r="H23" s="243"/>
      <c r="I23" s="244">
        <f t="shared" si="0"/>
        <v>13956.660000000002</v>
      </c>
    </row>
    <row r="24" spans="1:9" x14ac:dyDescent="0.35">
      <c r="A24" s="128"/>
      <c r="B24" s="128"/>
      <c r="C24" s="128"/>
      <c r="D24" s="128"/>
      <c r="E24" s="128"/>
      <c r="F24" s="128"/>
      <c r="G24" s="105"/>
      <c r="H24" s="105"/>
      <c r="I24" s="244">
        <f t="shared" si="0"/>
        <v>13956.660000000002</v>
      </c>
    </row>
    <row r="25" spans="1:9" x14ac:dyDescent="0.35">
      <c r="A25" s="110"/>
      <c r="B25" s="110"/>
      <c r="C25" s="110"/>
      <c r="D25" s="102"/>
      <c r="E25" s="80"/>
      <c r="F25" s="104"/>
      <c r="G25" s="247"/>
      <c r="H25" s="247"/>
      <c r="I25" s="244">
        <f t="shared" si="0"/>
        <v>13956.660000000002</v>
      </c>
    </row>
    <row r="26" spans="1:9" x14ac:dyDescent="0.35">
      <c r="A26" s="110"/>
      <c r="B26" s="110"/>
      <c r="C26" s="110"/>
      <c r="D26" s="102"/>
      <c r="E26" s="80"/>
      <c r="F26" s="104"/>
      <c r="G26" s="247"/>
      <c r="H26" s="247"/>
      <c r="I26" s="244">
        <f t="shared" si="0"/>
        <v>13956.660000000002</v>
      </c>
    </row>
    <row r="27" spans="1:9" x14ac:dyDescent="0.35">
      <c r="A27" s="110"/>
      <c r="B27" s="110"/>
      <c r="C27" s="110"/>
      <c r="D27" s="102"/>
      <c r="E27" s="80"/>
      <c r="F27" s="104"/>
      <c r="G27" s="247"/>
      <c r="H27" s="247"/>
      <c r="I27" s="244">
        <f t="shared" si="0"/>
        <v>13956.660000000002</v>
      </c>
    </row>
    <row r="28" spans="1:9" x14ac:dyDescent="0.35">
      <c r="A28" s="110"/>
      <c r="B28" s="110"/>
      <c r="C28" s="110"/>
      <c r="D28" s="102"/>
      <c r="E28" s="80"/>
      <c r="F28" s="104"/>
      <c r="G28" s="247"/>
      <c r="H28" s="247"/>
      <c r="I28" s="244">
        <f t="shared" si="0"/>
        <v>13956.660000000002</v>
      </c>
    </row>
    <row r="29" spans="1:9" x14ac:dyDescent="0.35">
      <c r="A29" s="110"/>
      <c r="B29" s="110"/>
      <c r="C29" s="110"/>
      <c r="D29" s="102"/>
      <c r="E29" s="80"/>
      <c r="F29" s="104"/>
      <c r="G29" s="247"/>
      <c r="H29" s="247"/>
      <c r="I29" s="244">
        <f t="shared" si="0"/>
        <v>13956.660000000002</v>
      </c>
    </row>
    <row r="30" spans="1:9" x14ac:dyDescent="0.35">
      <c r="A30" s="110"/>
      <c r="B30" s="110"/>
      <c r="C30" s="110"/>
      <c r="D30" s="102"/>
      <c r="E30" s="80"/>
      <c r="F30" s="104"/>
      <c r="G30" s="247"/>
      <c r="H30" s="247"/>
      <c r="I30" s="244">
        <f t="shared" si="0"/>
        <v>13956.660000000002</v>
      </c>
    </row>
    <row r="31" spans="1:9" x14ac:dyDescent="0.35">
      <c r="A31" s="110"/>
      <c r="B31" s="110"/>
      <c r="C31" s="110"/>
      <c r="D31" s="102"/>
      <c r="E31" s="80"/>
      <c r="F31" s="104"/>
      <c r="G31" s="247"/>
      <c r="H31" s="247"/>
      <c r="I31" s="244">
        <f t="shared" si="0"/>
        <v>13956.660000000002</v>
      </c>
    </row>
    <row r="32" spans="1:9" x14ac:dyDescent="0.35">
      <c r="A32" s="110"/>
      <c r="B32" s="110"/>
      <c r="C32" s="110"/>
      <c r="D32" s="102"/>
      <c r="E32" s="80"/>
      <c r="F32" s="104"/>
      <c r="G32" s="247"/>
      <c r="H32" s="247"/>
      <c r="I32" s="244">
        <f t="shared" si="0"/>
        <v>13956.660000000002</v>
      </c>
    </row>
    <row r="33" spans="1:9" x14ac:dyDescent="0.35">
      <c r="A33" s="110"/>
      <c r="B33" s="110"/>
      <c r="C33" s="110"/>
      <c r="D33" s="102"/>
      <c r="E33" s="80"/>
      <c r="F33" s="104"/>
      <c r="G33" s="247"/>
      <c r="H33" s="247"/>
      <c r="I33" s="244">
        <f t="shared" si="0"/>
        <v>13956.660000000002</v>
      </c>
    </row>
    <row r="34" spans="1:9" x14ac:dyDescent="0.35">
      <c r="A34" s="110"/>
      <c r="B34" s="110"/>
      <c r="C34" s="110"/>
      <c r="D34" s="102"/>
      <c r="E34" s="80"/>
      <c r="F34" s="104"/>
      <c r="G34" s="247"/>
      <c r="H34" s="247"/>
      <c r="I34" s="244">
        <f t="shared" si="0"/>
        <v>13956.660000000002</v>
      </c>
    </row>
    <row r="35" spans="1:9" x14ac:dyDescent="0.35">
      <c r="A35" s="110"/>
      <c r="B35" s="110"/>
      <c r="C35" s="110"/>
      <c r="D35" s="102"/>
      <c r="E35" s="80"/>
      <c r="F35" s="104"/>
      <c r="G35" s="247"/>
      <c r="H35" s="247"/>
      <c r="I35" s="244">
        <f t="shared" ref="I35:I66" si="1">I34-G35+H35</f>
        <v>13956.660000000002</v>
      </c>
    </row>
    <row r="36" spans="1:9" x14ac:dyDescent="0.35">
      <c r="A36" s="110"/>
      <c r="B36" s="110"/>
      <c r="C36" s="110"/>
      <c r="D36" s="102"/>
      <c r="E36" s="80"/>
      <c r="F36" s="104"/>
      <c r="G36" s="247"/>
      <c r="H36" s="247"/>
      <c r="I36" s="244">
        <f t="shared" si="1"/>
        <v>13956.660000000002</v>
      </c>
    </row>
    <row r="37" spans="1:9" x14ac:dyDescent="0.35">
      <c r="A37" s="110"/>
      <c r="B37" s="110"/>
      <c r="C37" s="110"/>
      <c r="D37" s="102"/>
      <c r="E37" s="80"/>
      <c r="F37" s="104"/>
      <c r="G37" s="247"/>
      <c r="H37" s="247"/>
      <c r="I37" s="244">
        <f t="shared" si="1"/>
        <v>13956.660000000002</v>
      </c>
    </row>
    <row r="38" spans="1:9" x14ac:dyDescent="0.35">
      <c r="A38" s="110"/>
      <c r="B38" s="110"/>
      <c r="C38" s="110"/>
      <c r="D38" s="102"/>
      <c r="E38" s="80"/>
      <c r="F38" s="104"/>
      <c r="G38" s="247"/>
      <c r="H38" s="247"/>
      <c r="I38" s="244">
        <f t="shared" si="1"/>
        <v>13956.660000000002</v>
      </c>
    </row>
    <row r="39" spans="1:9" x14ac:dyDescent="0.35">
      <c r="A39" s="105"/>
      <c r="B39" s="105"/>
      <c r="C39" s="105"/>
      <c r="D39" s="106"/>
      <c r="E39" s="100"/>
      <c r="F39" s="107"/>
      <c r="G39" s="243"/>
      <c r="H39" s="243"/>
      <c r="I39" s="244">
        <f t="shared" si="1"/>
        <v>13956.660000000002</v>
      </c>
    </row>
    <row r="40" spans="1:9" x14ac:dyDescent="0.35">
      <c r="A40" s="95"/>
      <c r="B40" s="95"/>
      <c r="C40" s="95"/>
      <c r="D40" s="96"/>
      <c r="E40" s="96"/>
      <c r="F40" s="98"/>
      <c r="G40" s="201"/>
      <c r="H40" s="201"/>
      <c r="I40" s="244">
        <f t="shared" si="1"/>
        <v>13956.660000000002</v>
      </c>
    </row>
    <row r="41" spans="1:9" x14ac:dyDescent="0.35">
      <c r="A41" s="105"/>
      <c r="B41" s="105"/>
      <c r="C41" s="105"/>
      <c r="D41" s="106"/>
      <c r="E41" s="100"/>
      <c r="F41" s="107"/>
      <c r="G41" s="243"/>
      <c r="H41" s="243"/>
      <c r="I41" s="244">
        <f t="shared" si="1"/>
        <v>13956.660000000002</v>
      </c>
    </row>
    <row r="42" spans="1:9" x14ac:dyDescent="0.35">
      <c r="A42" s="95"/>
      <c r="B42" s="95"/>
      <c r="C42" s="95"/>
      <c r="D42" s="96"/>
      <c r="E42" s="96"/>
      <c r="F42" s="98"/>
      <c r="G42" s="201"/>
      <c r="H42" s="201"/>
      <c r="I42" s="244">
        <f t="shared" si="1"/>
        <v>13956.660000000002</v>
      </c>
    </row>
    <row r="43" spans="1:9" x14ac:dyDescent="0.35">
      <c r="A43" s="95"/>
      <c r="B43" s="95"/>
      <c r="C43" s="95"/>
      <c r="D43" s="96"/>
      <c r="E43" s="96"/>
      <c r="F43" s="98"/>
      <c r="G43" s="201"/>
      <c r="H43" s="201"/>
      <c r="I43" s="244">
        <f t="shared" si="1"/>
        <v>13956.660000000002</v>
      </c>
    </row>
    <row r="44" spans="1:9" x14ac:dyDescent="0.35">
      <c r="A44" s="105"/>
      <c r="B44" s="105"/>
      <c r="C44" s="105"/>
      <c r="D44" s="106"/>
      <c r="E44" s="106"/>
      <c r="F44" s="111"/>
      <c r="G44" s="243"/>
      <c r="H44" s="243"/>
      <c r="I44" s="244">
        <f t="shared" si="1"/>
        <v>13956.660000000002</v>
      </c>
    </row>
    <row r="45" spans="1:9" x14ac:dyDescent="0.35">
      <c r="A45" s="105"/>
      <c r="B45" s="105"/>
      <c r="C45" s="105"/>
      <c r="D45" s="106"/>
      <c r="E45" s="106"/>
      <c r="F45" s="111"/>
      <c r="G45" s="243"/>
      <c r="H45" s="243"/>
      <c r="I45" s="244">
        <f t="shared" si="1"/>
        <v>13956.660000000002</v>
      </c>
    </row>
    <row r="46" spans="1:9" x14ac:dyDescent="0.35">
      <c r="A46" s="105"/>
      <c r="B46" s="105"/>
      <c r="C46" s="105"/>
      <c r="D46" s="106"/>
      <c r="E46" s="106"/>
      <c r="F46" s="111"/>
      <c r="G46" s="243"/>
      <c r="H46" s="243"/>
      <c r="I46" s="244">
        <f t="shared" si="1"/>
        <v>13956.660000000002</v>
      </c>
    </row>
    <row r="47" spans="1:9" x14ac:dyDescent="0.35">
      <c r="A47" s="105"/>
      <c r="B47" s="105"/>
      <c r="C47" s="105"/>
      <c r="D47" s="106"/>
      <c r="E47" s="106"/>
      <c r="F47" s="111"/>
      <c r="G47" s="243"/>
      <c r="H47" s="243"/>
      <c r="I47" s="244">
        <f t="shared" si="1"/>
        <v>13956.660000000002</v>
      </c>
    </row>
    <row r="48" spans="1:9" x14ac:dyDescent="0.35">
      <c r="A48" s="105"/>
      <c r="B48" s="105"/>
      <c r="C48" s="105"/>
      <c r="D48" s="106"/>
      <c r="E48" s="106"/>
      <c r="F48" s="111"/>
      <c r="G48" s="243"/>
      <c r="H48" s="243"/>
      <c r="I48" s="244">
        <f t="shared" si="1"/>
        <v>13956.660000000002</v>
      </c>
    </row>
    <row r="49" spans="1:9" x14ac:dyDescent="0.35">
      <c r="A49" s="105"/>
      <c r="B49" s="105"/>
      <c r="C49" s="105"/>
      <c r="D49" s="106"/>
      <c r="E49" s="106"/>
      <c r="F49" s="111"/>
      <c r="G49" s="243"/>
      <c r="H49" s="243"/>
      <c r="I49" s="244">
        <f t="shared" si="1"/>
        <v>13956.660000000002</v>
      </c>
    </row>
    <row r="50" spans="1:9" x14ac:dyDescent="0.35">
      <c r="A50" s="105"/>
      <c r="B50" s="105"/>
      <c r="C50" s="105"/>
      <c r="D50" s="106"/>
      <c r="E50" s="106"/>
      <c r="F50" s="111"/>
      <c r="G50" s="243"/>
      <c r="H50" s="243"/>
      <c r="I50" s="244">
        <f t="shared" si="1"/>
        <v>13956.660000000002</v>
      </c>
    </row>
    <row r="51" spans="1:9" x14ac:dyDescent="0.35">
      <c r="A51" s="105"/>
      <c r="B51" s="105"/>
      <c r="C51" s="105"/>
      <c r="D51" s="106"/>
      <c r="E51" s="106"/>
      <c r="F51" s="111"/>
      <c r="G51" s="243"/>
      <c r="H51" s="243"/>
      <c r="I51" s="244">
        <f t="shared" si="1"/>
        <v>13956.660000000002</v>
      </c>
    </row>
    <row r="52" spans="1:9" x14ac:dyDescent="0.35">
      <c r="A52" s="105"/>
      <c r="B52" s="105"/>
      <c r="C52" s="105"/>
      <c r="D52" s="106"/>
      <c r="E52" s="106"/>
      <c r="F52" s="111"/>
      <c r="G52" s="243"/>
      <c r="H52" s="243"/>
      <c r="I52" s="244">
        <f t="shared" si="1"/>
        <v>13956.660000000002</v>
      </c>
    </row>
    <row r="53" spans="1:9" x14ac:dyDescent="0.35">
      <c r="A53" s="105"/>
      <c r="B53" s="105"/>
      <c r="C53" s="105"/>
      <c r="D53" s="106"/>
      <c r="E53" s="106"/>
      <c r="F53" s="111"/>
      <c r="G53" s="243"/>
      <c r="H53" s="243"/>
      <c r="I53" s="244">
        <f t="shared" si="1"/>
        <v>13956.660000000002</v>
      </c>
    </row>
    <row r="54" spans="1:9" x14ac:dyDescent="0.35">
      <c r="A54" s="105"/>
      <c r="B54" s="105"/>
      <c r="C54" s="105"/>
      <c r="D54" s="106"/>
      <c r="E54" s="106"/>
      <c r="F54" s="111"/>
      <c r="G54" s="243"/>
      <c r="H54" s="243"/>
      <c r="I54" s="244">
        <f t="shared" si="1"/>
        <v>13956.660000000002</v>
      </c>
    </row>
    <row r="55" spans="1:9" x14ac:dyDescent="0.35">
      <c r="A55" s="105"/>
      <c r="B55" s="105"/>
      <c r="C55" s="105"/>
      <c r="D55" s="106"/>
      <c r="E55" s="106"/>
      <c r="F55" s="111"/>
      <c r="G55" s="243"/>
      <c r="H55" s="243"/>
      <c r="I55" s="244">
        <f t="shared" si="1"/>
        <v>13956.660000000002</v>
      </c>
    </row>
    <row r="56" spans="1:9" x14ac:dyDescent="0.35">
      <c r="A56" s="105"/>
      <c r="B56" s="105"/>
      <c r="C56" s="105"/>
      <c r="D56" s="106"/>
      <c r="E56" s="106"/>
      <c r="F56" s="111"/>
      <c r="G56" s="243"/>
      <c r="H56" s="243"/>
      <c r="I56" s="244">
        <f t="shared" si="1"/>
        <v>13956.660000000002</v>
      </c>
    </row>
    <row r="57" spans="1:9" x14ac:dyDescent="0.35">
      <c r="A57" s="105"/>
      <c r="B57" s="105"/>
      <c r="C57" s="105"/>
      <c r="D57" s="106"/>
      <c r="E57" s="106"/>
      <c r="F57" s="111"/>
      <c r="G57" s="243"/>
      <c r="H57" s="243"/>
      <c r="I57" s="244">
        <f t="shared" si="1"/>
        <v>13956.660000000002</v>
      </c>
    </row>
    <row r="58" spans="1:9" x14ac:dyDescent="0.35">
      <c r="A58" s="95"/>
      <c r="B58" s="95"/>
      <c r="C58" s="95"/>
      <c r="D58" s="96"/>
      <c r="E58" s="106"/>
      <c r="F58" s="111"/>
      <c r="G58" s="243"/>
      <c r="H58" s="243"/>
      <c r="I58" s="244">
        <f t="shared" si="1"/>
        <v>13956.660000000002</v>
      </c>
    </row>
    <row r="59" spans="1:9" x14ac:dyDescent="0.35">
      <c r="A59" s="105"/>
      <c r="B59" s="105"/>
      <c r="C59" s="105"/>
      <c r="D59" s="106"/>
      <c r="E59" s="106"/>
      <c r="F59" s="111"/>
      <c r="G59" s="243"/>
      <c r="H59" s="243"/>
      <c r="I59" s="244">
        <f t="shared" si="1"/>
        <v>13956.660000000002</v>
      </c>
    </row>
    <row r="60" spans="1:9" x14ac:dyDescent="0.35">
      <c r="A60" s="105"/>
      <c r="B60" s="105"/>
      <c r="C60" s="105"/>
      <c r="D60" s="106"/>
      <c r="E60" s="106"/>
      <c r="F60" s="111"/>
      <c r="G60" s="243"/>
      <c r="H60" s="243"/>
      <c r="I60" s="244">
        <f t="shared" si="1"/>
        <v>13956.660000000002</v>
      </c>
    </row>
    <row r="61" spans="1:9" x14ac:dyDescent="0.35">
      <c r="A61" s="105"/>
      <c r="B61" s="105"/>
      <c r="C61" s="105"/>
      <c r="D61" s="106"/>
      <c r="E61" s="106"/>
      <c r="F61" s="111"/>
      <c r="G61" s="243"/>
      <c r="H61" s="243"/>
      <c r="I61" s="244">
        <f t="shared" si="1"/>
        <v>13956.660000000002</v>
      </c>
    </row>
    <row r="62" spans="1:9" x14ac:dyDescent="0.35">
      <c r="A62" s="105"/>
      <c r="B62" s="105"/>
      <c r="C62" s="105"/>
      <c r="D62" s="106"/>
      <c r="E62" s="106"/>
      <c r="F62" s="111"/>
      <c r="G62" s="243"/>
      <c r="H62" s="243"/>
      <c r="I62" s="244">
        <f t="shared" si="1"/>
        <v>13956.660000000002</v>
      </c>
    </row>
    <row r="63" spans="1:9" x14ac:dyDescent="0.35">
      <c r="A63" s="95"/>
      <c r="B63" s="95"/>
      <c r="C63" s="95"/>
      <c r="D63" s="96"/>
      <c r="E63" s="106"/>
      <c r="F63" s="111"/>
      <c r="G63" s="243"/>
      <c r="H63" s="243"/>
      <c r="I63" s="244">
        <f t="shared" si="1"/>
        <v>13956.660000000002</v>
      </c>
    </row>
    <row r="64" spans="1:9" x14ac:dyDescent="0.35">
      <c r="A64" s="105"/>
      <c r="B64" s="105"/>
      <c r="C64" s="105"/>
      <c r="D64" s="106"/>
      <c r="E64" s="106"/>
      <c r="F64" s="111"/>
      <c r="G64" s="243"/>
      <c r="H64" s="243"/>
      <c r="I64" s="244">
        <f t="shared" si="1"/>
        <v>13956.660000000002</v>
      </c>
    </row>
    <row r="65" spans="1:9" x14ac:dyDescent="0.35">
      <c r="A65" s="105"/>
      <c r="B65" s="105"/>
      <c r="C65" s="105"/>
      <c r="D65" s="106"/>
      <c r="E65" s="106"/>
      <c r="F65" s="111"/>
      <c r="G65" s="243"/>
      <c r="H65" s="243"/>
      <c r="I65" s="244">
        <f t="shared" si="1"/>
        <v>13956.660000000002</v>
      </c>
    </row>
    <row r="66" spans="1:9" x14ac:dyDescent="0.35">
      <c r="A66" s="105"/>
      <c r="B66" s="105"/>
      <c r="C66" s="105"/>
      <c r="D66" s="106"/>
      <c r="E66" s="106"/>
      <c r="F66" s="111"/>
      <c r="G66" s="243"/>
      <c r="H66" s="243"/>
      <c r="I66" s="244">
        <f t="shared" si="1"/>
        <v>13956.660000000002</v>
      </c>
    </row>
    <row r="67" spans="1:9" x14ac:dyDescent="0.35">
      <c r="A67" s="105"/>
      <c r="B67" s="105"/>
      <c r="C67" s="105"/>
      <c r="D67" s="106"/>
      <c r="E67" s="106"/>
      <c r="F67" s="111"/>
      <c r="G67" s="243"/>
      <c r="H67" s="243"/>
      <c r="I67" s="244">
        <f t="shared" ref="I67:I98" si="2">I66-G67+H67</f>
        <v>13956.660000000002</v>
      </c>
    </row>
    <row r="68" spans="1:9" x14ac:dyDescent="0.35">
      <c r="A68" s="105"/>
      <c r="B68" s="105"/>
      <c r="C68" s="105"/>
      <c r="D68" s="106"/>
      <c r="E68" s="106"/>
      <c r="F68" s="111"/>
      <c r="G68" s="243"/>
      <c r="H68" s="243"/>
      <c r="I68" s="244">
        <f t="shared" si="2"/>
        <v>13956.660000000002</v>
      </c>
    </row>
    <row r="69" spans="1:9" x14ac:dyDescent="0.35">
      <c r="A69" s="105"/>
      <c r="B69" s="105"/>
      <c r="C69" s="105"/>
      <c r="D69" s="106"/>
      <c r="E69" s="106"/>
      <c r="F69" s="111"/>
      <c r="G69" s="243"/>
      <c r="H69" s="243"/>
      <c r="I69" s="244">
        <f t="shared" si="2"/>
        <v>13956.660000000002</v>
      </c>
    </row>
    <row r="70" spans="1:9" x14ac:dyDescent="0.35">
      <c r="A70" s="105"/>
      <c r="B70" s="105"/>
      <c r="C70" s="105"/>
      <c r="D70" s="106"/>
      <c r="E70" s="106"/>
      <c r="F70" s="111"/>
      <c r="G70" s="243"/>
      <c r="H70" s="243"/>
      <c r="I70" s="244">
        <f t="shared" si="2"/>
        <v>13956.660000000002</v>
      </c>
    </row>
    <row r="71" spans="1:9" x14ac:dyDescent="0.35">
      <c r="A71" s="105"/>
      <c r="B71" s="105"/>
      <c r="C71" s="105"/>
      <c r="D71" s="106"/>
      <c r="E71" s="106"/>
      <c r="F71" s="111"/>
      <c r="G71" s="243"/>
      <c r="H71" s="243"/>
      <c r="I71" s="244">
        <f t="shared" si="2"/>
        <v>13956.660000000002</v>
      </c>
    </row>
    <row r="72" spans="1:9" x14ac:dyDescent="0.35">
      <c r="A72" s="105"/>
      <c r="B72" s="105"/>
      <c r="C72" s="105"/>
      <c r="D72" s="106"/>
      <c r="E72" s="106"/>
      <c r="F72" s="111"/>
      <c r="G72" s="243"/>
      <c r="H72" s="243"/>
      <c r="I72" s="244">
        <f t="shared" si="2"/>
        <v>13956.660000000002</v>
      </c>
    </row>
    <row r="73" spans="1:9" x14ac:dyDescent="0.35">
      <c r="A73" s="105"/>
      <c r="B73" s="105"/>
      <c r="C73" s="105"/>
      <c r="D73" s="106"/>
      <c r="E73" s="106"/>
      <c r="F73" s="111"/>
      <c r="G73" s="243"/>
      <c r="H73" s="243"/>
      <c r="I73" s="244">
        <f t="shared" si="2"/>
        <v>13956.660000000002</v>
      </c>
    </row>
    <row r="74" spans="1:9" x14ac:dyDescent="0.35">
      <c r="A74" s="105"/>
      <c r="B74" s="105"/>
      <c r="C74" s="105"/>
      <c r="D74" s="106"/>
      <c r="E74" s="106"/>
      <c r="F74" s="111"/>
      <c r="G74" s="243"/>
      <c r="H74" s="243"/>
      <c r="I74" s="244">
        <f t="shared" si="2"/>
        <v>13956.660000000002</v>
      </c>
    </row>
    <row r="75" spans="1:9" x14ac:dyDescent="0.35">
      <c r="A75" s="105"/>
      <c r="B75" s="105"/>
      <c r="C75" s="105"/>
      <c r="D75" s="96"/>
      <c r="E75" s="106"/>
      <c r="F75" s="111"/>
      <c r="G75" s="243"/>
      <c r="H75" s="243"/>
      <c r="I75" s="244">
        <f t="shared" si="2"/>
        <v>13956.660000000002</v>
      </c>
    </row>
    <row r="76" spans="1:9" x14ac:dyDescent="0.35">
      <c r="A76" s="105"/>
      <c r="B76" s="105"/>
      <c r="C76" s="105"/>
      <c r="D76" s="106"/>
      <c r="E76" s="106"/>
      <c r="F76" s="111"/>
      <c r="G76" s="243"/>
      <c r="H76" s="243"/>
      <c r="I76" s="244">
        <f t="shared" si="2"/>
        <v>13956.660000000002</v>
      </c>
    </row>
    <row r="77" spans="1:9" x14ac:dyDescent="0.35">
      <c r="A77" s="105"/>
      <c r="B77" s="105"/>
      <c r="C77" s="105"/>
      <c r="D77" s="106"/>
      <c r="E77" s="106"/>
      <c r="F77" s="111"/>
      <c r="G77" s="243"/>
      <c r="H77" s="243"/>
      <c r="I77" s="244">
        <f t="shared" si="2"/>
        <v>13956.660000000002</v>
      </c>
    </row>
    <row r="78" spans="1:9" x14ac:dyDescent="0.35">
      <c r="A78" s="105"/>
      <c r="B78" s="105"/>
      <c r="C78" s="105"/>
      <c r="D78" s="106"/>
      <c r="E78" s="106"/>
      <c r="F78" s="111"/>
      <c r="G78" s="243"/>
      <c r="H78" s="243"/>
      <c r="I78" s="244">
        <f t="shared" si="2"/>
        <v>13956.660000000002</v>
      </c>
    </row>
    <row r="79" spans="1:9" x14ac:dyDescent="0.35">
      <c r="A79" s="105"/>
      <c r="B79" s="105"/>
      <c r="C79" s="105"/>
      <c r="D79" s="106"/>
      <c r="E79" s="106"/>
      <c r="F79" s="111"/>
      <c r="G79" s="243"/>
      <c r="H79" s="243"/>
      <c r="I79" s="244">
        <f t="shared" si="2"/>
        <v>13956.660000000002</v>
      </c>
    </row>
    <row r="80" spans="1:9" x14ac:dyDescent="0.35">
      <c r="A80" s="105"/>
      <c r="B80" s="105"/>
      <c r="C80" s="105"/>
      <c r="D80" s="106"/>
      <c r="E80" s="106"/>
      <c r="F80" s="111"/>
      <c r="G80" s="243"/>
      <c r="H80" s="243"/>
      <c r="I80" s="244">
        <f t="shared" si="2"/>
        <v>13956.660000000002</v>
      </c>
    </row>
    <row r="81" spans="1:9" x14ac:dyDescent="0.35">
      <c r="A81" s="105"/>
      <c r="B81" s="105"/>
      <c r="C81" s="105"/>
      <c r="D81" s="106"/>
      <c r="E81" s="106"/>
      <c r="F81" s="111"/>
      <c r="G81" s="243"/>
      <c r="H81" s="243"/>
      <c r="I81" s="244">
        <f t="shared" si="2"/>
        <v>13956.660000000002</v>
      </c>
    </row>
    <row r="82" spans="1:9" x14ac:dyDescent="0.35">
      <c r="A82" s="105"/>
      <c r="B82" s="105"/>
      <c r="C82" s="105"/>
      <c r="D82" s="106"/>
      <c r="E82" s="106"/>
      <c r="F82" s="111"/>
      <c r="G82" s="243"/>
      <c r="H82" s="243"/>
      <c r="I82" s="244">
        <f t="shared" si="2"/>
        <v>13956.660000000002</v>
      </c>
    </row>
    <row r="83" spans="1:9" x14ac:dyDescent="0.35">
      <c r="A83" s="105"/>
      <c r="B83" s="105"/>
      <c r="C83" s="105"/>
      <c r="D83" s="106"/>
      <c r="E83" s="106"/>
      <c r="F83" s="111"/>
      <c r="G83" s="243"/>
      <c r="H83" s="243"/>
      <c r="I83" s="244">
        <f t="shared" si="2"/>
        <v>13956.660000000002</v>
      </c>
    </row>
    <row r="84" spans="1:9" x14ac:dyDescent="0.35">
      <c r="A84" s="105"/>
      <c r="B84" s="105"/>
      <c r="C84" s="105"/>
      <c r="D84" s="106"/>
      <c r="E84" s="106"/>
      <c r="F84" s="111"/>
      <c r="G84" s="243"/>
      <c r="H84" s="243"/>
      <c r="I84" s="244">
        <f t="shared" si="2"/>
        <v>13956.660000000002</v>
      </c>
    </row>
    <row r="85" spans="1:9" x14ac:dyDescent="0.35">
      <c r="A85" s="105"/>
      <c r="B85" s="105"/>
      <c r="C85" s="105"/>
      <c r="D85" s="106"/>
      <c r="E85" s="106"/>
      <c r="F85" s="111"/>
      <c r="G85" s="243"/>
      <c r="H85" s="243"/>
      <c r="I85" s="244">
        <f t="shared" si="2"/>
        <v>13956.660000000002</v>
      </c>
    </row>
    <row r="86" spans="1:9" x14ac:dyDescent="0.35">
      <c r="A86" s="105"/>
      <c r="B86" s="105"/>
      <c r="C86" s="105"/>
      <c r="D86" s="106"/>
      <c r="E86" s="106"/>
      <c r="F86" s="111"/>
      <c r="G86" s="243"/>
      <c r="H86" s="243"/>
      <c r="I86" s="244">
        <f t="shared" si="2"/>
        <v>13956.660000000002</v>
      </c>
    </row>
    <row r="87" spans="1:9" x14ac:dyDescent="0.35">
      <c r="A87" s="105"/>
      <c r="B87" s="105"/>
      <c r="C87" s="105"/>
      <c r="D87" s="106"/>
      <c r="E87" s="106"/>
      <c r="F87" s="111"/>
      <c r="G87" s="243"/>
      <c r="H87" s="243"/>
      <c r="I87" s="244">
        <f t="shared" si="2"/>
        <v>13956.660000000002</v>
      </c>
    </row>
    <row r="88" spans="1:9" x14ac:dyDescent="0.35">
      <c r="A88" s="105"/>
      <c r="B88" s="105"/>
      <c r="C88" s="105"/>
      <c r="D88" s="106"/>
      <c r="E88" s="106"/>
      <c r="F88" s="111"/>
      <c r="G88" s="243"/>
      <c r="H88" s="243"/>
      <c r="I88" s="244">
        <f t="shared" si="2"/>
        <v>13956.660000000002</v>
      </c>
    </row>
    <row r="89" spans="1:9" x14ac:dyDescent="0.35">
      <c r="A89" s="105"/>
      <c r="B89" s="105"/>
      <c r="C89" s="105"/>
      <c r="D89" s="106"/>
      <c r="E89" s="106"/>
      <c r="F89" s="111"/>
      <c r="G89" s="243"/>
      <c r="H89" s="243"/>
      <c r="I89" s="244">
        <f t="shared" si="2"/>
        <v>13956.660000000002</v>
      </c>
    </row>
    <row r="90" spans="1:9" x14ac:dyDescent="0.35">
      <c r="A90" s="105"/>
      <c r="B90" s="105"/>
      <c r="C90" s="105"/>
      <c r="D90" s="106"/>
      <c r="E90" s="106"/>
      <c r="F90" s="111"/>
      <c r="G90" s="243"/>
      <c r="H90" s="243"/>
      <c r="I90" s="244">
        <f t="shared" si="2"/>
        <v>13956.660000000002</v>
      </c>
    </row>
    <row r="91" spans="1:9" x14ac:dyDescent="0.35">
      <c r="A91" s="105"/>
      <c r="B91" s="105"/>
      <c r="C91" s="105"/>
      <c r="D91" s="106"/>
      <c r="E91" s="106"/>
      <c r="F91" s="111"/>
      <c r="G91" s="243"/>
      <c r="H91" s="243"/>
      <c r="I91" s="244">
        <f t="shared" si="2"/>
        <v>13956.660000000002</v>
      </c>
    </row>
    <row r="92" spans="1:9" x14ac:dyDescent="0.35">
      <c r="A92" s="95"/>
      <c r="B92" s="95"/>
      <c r="C92" s="95"/>
      <c r="D92" s="96"/>
      <c r="E92" s="106"/>
      <c r="F92" s="111"/>
      <c r="G92" s="243"/>
      <c r="H92" s="243"/>
      <c r="I92" s="244">
        <f t="shared" si="2"/>
        <v>13956.660000000002</v>
      </c>
    </row>
    <row r="93" spans="1:9" x14ac:dyDescent="0.35">
      <c r="A93" s="95"/>
      <c r="B93" s="95"/>
      <c r="C93" s="95"/>
      <c r="D93" s="96"/>
      <c r="E93" s="106"/>
      <c r="F93" s="111"/>
      <c r="G93" s="243"/>
      <c r="H93" s="243"/>
      <c r="I93" s="244">
        <f t="shared" si="2"/>
        <v>13956.660000000002</v>
      </c>
    </row>
    <row r="94" spans="1:9" x14ac:dyDescent="0.35">
      <c r="A94" s="95"/>
      <c r="B94" s="95"/>
      <c r="C94" s="95"/>
      <c r="D94" s="96"/>
      <c r="E94" s="106"/>
      <c r="F94" s="111"/>
      <c r="G94" s="243"/>
      <c r="H94" s="243"/>
      <c r="I94" s="244">
        <f t="shared" si="2"/>
        <v>13956.660000000002</v>
      </c>
    </row>
    <row r="95" spans="1:9" x14ac:dyDescent="0.35">
      <c r="A95" s="95"/>
      <c r="B95" s="95"/>
      <c r="C95" s="95"/>
      <c r="D95" s="96"/>
      <c r="E95" s="106"/>
      <c r="F95" s="111"/>
      <c r="G95" s="243"/>
      <c r="H95" s="243"/>
      <c r="I95" s="244">
        <f t="shared" si="2"/>
        <v>13956.660000000002</v>
      </c>
    </row>
    <row r="96" spans="1:9" x14ac:dyDescent="0.35">
      <c r="A96" s="95"/>
      <c r="B96" s="95"/>
      <c r="C96" s="95"/>
      <c r="D96" s="96"/>
      <c r="E96" s="106"/>
      <c r="F96" s="111"/>
      <c r="G96" s="243"/>
      <c r="H96" s="243"/>
      <c r="I96" s="244">
        <f t="shared" si="2"/>
        <v>13956.660000000002</v>
      </c>
    </row>
    <row r="97" spans="1:9" x14ac:dyDescent="0.35">
      <c r="A97" s="95"/>
      <c r="B97" s="95"/>
      <c r="C97" s="95"/>
      <c r="D97" s="96"/>
      <c r="E97" s="106"/>
      <c r="F97" s="111"/>
      <c r="G97" s="243"/>
      <c r="H97" s="243"/>
      <c r="I97" s="244">
        <f t="shared" si="2"/>
        <v>13956.660000000002</v>
      </c>
    </row>
    <row r="98" spans="1:9" x14ac:dyDescent="0.35">
      <c r="A98" s="95"/>
      <c r="B98" s="95"/>
      <c r="C98" s="95"/>
      <c r="D98" s="96"/>
      <c r="E98" s="106"/>
      <c r="F98" s="111"/>
      <c r="G98" s="243"/>
      <c r="H98" s="243"/>
      <c r="I98" s="244">
        <f t="shared" si="2"/>
        <v>13956.660000000002</v>
      </c>
    </row>
    <row r="99" spans="1:9" x14ac:dyDescent="0.35">
      <c r="A99" s="95"/>
      <c r="B99" s="95"/>
      <c r="C99" s="95"/>
      <c r="D99" s="97"/>
      <c r="E99" s="106"/>
      <c r="F99" s="111"/>
      <c r="G99" s="243"/>
      <c r="H99" s="243"/>
      <c r="I99" s="244">
        <f t="shared" ref="I99:I128" si="3">I98-G99+H99</f>
        <v>13956.660000000002</v>
      </c>
    </row>
    <row r="100" spans="1:9" x14ac:dyDescent="0.35">
      <c r="A100" s="95"/>
      <c r="B100" s="95"/>
      <c r="C100" s="95"/>
      <c r="D100" s="96"/>
      <c r="E100" s="106"/>
      <c r="F100" s="111"/>
      <c r="G100" s="243"/>
      <c r="H100" s="243"/>
      <c r="I100" s="244">
        <f t="shared" si="3"/>
        <v>13956.660000000002</v>
      </c>
    </row>
    <row r="101" spans="1:9" x14ac:dyDescent="0.35">
      <c r="A101" s="95"/>
      <c r="B101" s="95"/>
      <c r="C101" s="95"/>
      <c r="D101" s="96"/>
      <c r="E101" s="106"/>
      <c r="F101" s="111"/>
      <c r="G101" s="243"/>
      <c r="H101" s="243"/>
      <c r="I101" s="244">
        <f t="shared" si="3"/>
        <v>13956.660000000002</v>
      </c>
    </row>
    <row r="102" spans="1:9" x14ac:dyDescent="0.35">
      <c r="A102" s="95"/>
      <c r="B102" s="95"/>
      <c r="C102" s="95"/>
      <c r="D102" s="96"/>
      <c r="E102" s="106"/>
      <c r="F102" s="111"/>
      <c r="G102" s="243"/>
      <c r="H102" s="243"/>
      <c r="I102" s="244">
        <f t="shared" si="3"/>
        <v>13956.660000000002</v>
      </c>
    </row>
    <row r="103" spans="1:9" x14ac:dyDescent="0.35">
      <c r="A103" s="95"/>
      <c r="B103" s="95"/>
      <c r="C103" s="95"/>
      <c r="D103" s="96"/>
      <c r="E103" s="106"/>
      <c r="F103" s="111"/>
      <c r="G103" s="243"/>
      <c r="H103" s="243"/>
      <c r="I103" s="244">
        <f t="shared" si="3"/>
        <v>13956.660000000002</v>
      </c>
    </row>
    <row r="104" spans="1:9" x14ac:dyDescent="0.35">
      <c r="A104" s="105"/>
      <c r="B104" s="105"/>
      <c r="C104" s="105"/>
      <c r="D104" s="106"/>
      <c r="E104" s="106"/>
      <c r="F104" s="111"/>
      <c r="G104" s="243"/>
      <c r="H104" s="243"/>
      <c r="I104" s="244">
        <f t="shared" si="3"/>
        <v>13956.660000000002</v>
      </c>
    </row>
    <row r="105" spans="1:9" x14ac:dyDescent="0.35">
      <c r="A105" s="105"/>
      <c r="B105" s="105"/>
      <c r="C105" s="105"/>
      <c r="D105" s="106"/>
      <c r="E105" s="106"/>
      <c r="F105" s="111"/>
      <c r="G105" s="243"/>
      <c r="H105" s="243"/>
      <c r="I105" s="244">
        <f t="shared" si="3"/>
        <v>13956.660000000002</v>
      </c>
    </row>
    <row r="106" spans="1:9" x14ac:dyDescent="0.35">
      <c r="A106" s="105"/>
      <c r="B106" s="105"/>
      <c r="C106" s="105"/>
      <c r="D106" s="106"/>
      <c r="E106" s="106"/>
      <c r="F106" s="111"/>
      <c r="G106" s="243"/>
      <c r="H106" s="243"/>
      <c r="I106" s="244">
        <f t="shared" si="3"/>
        <v>13956.660000000002</v>
      </c>
    </row>
    <row r="107" spans="1:9" x14ac:dyDescent="0.35">
      <c r="A107" s="105"/>
      <c r="B107" s="105"/>
      <c r="C107" s="105"/>
      <c r="D107" s="106"/>
      <c r="E107" s="106"/>
      <c r="F107" s="111"/>
      <c r="G107" s="243"/>
      <c r="H107" s="243"/>
      <c r="I107" s="244">
        <f t="shared" si="3"/>
        <v>13956.660000000002</v>
      </c>
    </row>
    <row r="108" spans="1:9" x14ac:dyDescent="0.35">
      <c r="A108" s="95"/>
      <c r="B108" s="95"/>
      <c r="C108" s="95"/>
      <c r="D108" s="96"/>
      <c r="E108" s="106"/>
      <c r="F108" s="111"/>
      <c r="G108" s="243"/>
      <c r="H108" s="243"/>
      <c r="I108" s="244">
        <f t="shared" si="3"/>
        <v>13956.660000000002</v>
      </c>
    </row>
    <row r="109" spans="1:9" x14ac:dyDescent="0.35">
      <c r="A109" s="95"/>
      <c r="B109" s="95"/>
      <c r="C109" s="95"/>
      <c r="D109" s="97"/>
      <c r="E109" s="106"/>
      <c r="F109" s="111"/>
      <c r="G109" s="243"/>
      <c r="H109" s="243"/>
      <c r="I109" s="244">
        <f t="shared" si="3"/>
        <v>13956.660000000002</v>
      </c>
    </row>
    <row r="110" spans="1:9" x14ac:dyDescent="0.35">
      <c r="A110" s="95"/>
      <c r="B110" s="95"/>
      <c r="C110" s="95"/>
      <c r="D110" s="97"/>
      <c r="E110" s="106"/>
      <c r="F110" s="111"/>
      <c r="G110" s="243"/>
      <c r="H110" s="243"/>
      <c r="I110" s="244">
        <f t="shared" si="3"/>
        <v>13956.660000000002</v>
      </c>
    </row>
    <row r="111" spans="1:9" x14ac:dyDescent="0.35">
      <c r="A111" s="95"/>
      <c r="B111" s="95"/>
      <c r="C111" s="95"/>
      <c r="D111" s="97"/>
      <c r="E111" s="106"/>
      <c r="F111" s="111"/>
      <c r="G111" s="243"/>
      <c r="H111" s="243"/>
      <c r="I111" s="244">
        <f t="shared" si="3"/>
        <v>13956.660000000002</v>
      </c>
    </row>
    <row r="112" spans="1:9" x14ac:dyDescent="0.35">
      <c r="A112" s="95"/>
      <c r="B112" s="95"/>
      <c r="C112" s="95"/>
      <c r="D112" s="97"/>
      <c r="E112" s="106"/>
      <c r="F112" s="111"/>
      <c r="G112" s="243"/>
      <c r="H112" s="243"/>
      <c r="I112" s="244">
        <f t="shared" si="3"/>
        <v>13956.660000000002</v>
      </c>
    </row>
    <row r="113" spans="1:9" x14ac:dyDescent="0.35">
      <c r="A113" s="105"/>
      <c r="B113" s="105"/>
      <c r="C113" s="105"/>
      <c r="D113" s="106"/>
      <c r="E113" s="106"/>
      <c r="F113" s="111"/>
      <c r="G113" s="243"/>
      <c r="H113" s="243"/>
      <c r="I113" s="244">
        <f t="shared" si="3"/>
        <v>13956.660000000002</v>
      </c>
    </row>
    <row r="114" spans="1:9" x14ac:dyDescent="0.35">
      <c r="A114" s="105"/>
      <c r="B114" s="105"/>
      <c r="C114" s="105"/>
      <c r="D114" s="106"/>
      <c r="E114" s="106"/>
      <c r="F114" s="111"/>
      <c r="G114" s="243"/>
      <c r="H114" s="243"/>
      <c r="I114" s="244">
        <f t="shared" si="3"/>
        <v>13956.660000000002</v>
      </c>
    </row>
    <row r="115" spans="1:9" x14ac:dyDescent="0.35">
      <c r="A115" s="95"/>
      <c r="B115" s="95"/>
      <c r="C115" s="95"/>
      <c r="D115" s="96"/>
      <c r="E115" s="106"/>
      <c r="F115" s="111"/>
      <c r="G115" s="243"/>
      <c r="H115" s="243"/>
      <c r="I115" s="244">
        <f t="shared" si="3"/>
        <v>13956.660000000002</v>
      </c>
    </row>
    <row r="116" spans="1:9" x14ac:dyDescent="0.35">
      <c r="A116" s="105"/>
      <c r="B116" s="105"/>
      <c r="C116" s="105"/>
      <c r="D116" s="106"/>
      <c r="E116" s="106"/>
      <c r="F116" s="111"/>
      <c r="G116" s="243"/>
      <c r="H116" s="243"/>
      <c r="I116" s="244">
        <f t="shared" si="3"/>
        <v>13956.660000000002</v>
      </c>
    </row>
    <row r="117" spans="1:9" x14ac:dyDescent="0.35">
      <c r="A117" s="105"/>
      <c r="B117" s="105"/>
      <c r="C117" s="105"/>
      <c r="D117" s="106"/>
      <c r="E117" s="106"/>
      <c r="F117" s="111"/>
      <c r="G117" s="243"/>
      <c r="H117" s="243"/>
      <c r="I117" s="244">
        <f t="shared" si="3"/>
        <v>13956.660000000002</v>
      </c>
    </row>
    <row r="118" spans="1:9" x14ac:dyDescent="0.35">
      <c r="A118" s="105"/>
      <c r="B118" s="105"/>
      <c r="C118" s="105"/>
      <c r="D118" s="106"/>
      <c r="E118" s="106"/>
      <c r="F118" s="111"/>
      <c r="G118" s="243"/>
      <c r="H118" s="243"/>
      <c r="I118" s="244">
        <f t="shared" si="3"/>
        <v>13956.660000000002</v>
      </c>
    </row>
    <row r="119" spans="1:9" x14ac:dyDescent="0.35">
      <c r="A119" s="105"/>
      <c r="B119" s="105"/>
      <c r="C119" s="105"/>
      <c r="D119" s="106"/>
      <c r="E119" s="106"/>
      <c r="F119" s="111"/>
      <c r="G119" s="243"/>
      <c r="H119" s="243"/>
      <c r="I119" s="244">
        <f t="shared" si="3"/>
        <v>13956.660000000002</v>
      </c>
    </row>
    <row r="120" spans="1:9" x14ac:dyDescent="0.35">
      <c r="A120" s="105"/>
      <c r="B120" s="105"/>
      <c r="C120" s="105"/>
      <c r="D120" s="106"/>
      <c r="E120" s="106"/>
      <c r="F120" s="111"/>
      <c r="G120" s="243"/>
      <c r="H120" s="243"/>
      <c r="I120" s="244">
        <f t="shared" si="3"/>
        <v>13956.660000000002</v>
      </c>
    </row>
    <row r="121" spans="1:9" x14ac:dyDescent="0.35">
      <c r="A121" s="105"/>
      <c r="B121" s="105"/>
      <c r="C121" s="105"/>
      <c r="D121" s="106"/>
      <c r="E121" s="106"/>
      <c r="F121" s="111"/>
      <c r="G121" s="243"/>
      <c r="H121" s="243"/>
      <c r="I121" s="244">
        <f t="shared" si="3"/>
        <v>13956.660000000002</v>
      </c>
    </row>
    <row r="122" spans="1:9" x14ac:dyDescent="0.35">
      <c r="A122" s="105"/>
      <c r="B122" s="105"/>
      <c r="C122" s="105"/>
      <c r="D122" s="106"/>
      <c r="E122" s="106"/>
      <c r="F122" s="111"/>
      <c r="G122" s="243"/>
      <c r="H122" s="243"/>
      <c r="I122" s="244">
        <f t="shared" si="3"/>
        <v>13956.660000000002</v>
      </c>
    </row>
    <row r="123" spans="1:9" x14ac:dyDescent="0.35">
      <c r="A123" s="105"/>
      <c r="B123" s="105"/>
      <c r="C123" s="105"/>
      <c r="D123" s="106"/>
      <c r="E123" s="106"/>
      <c r="F123" s="111"/>
      <c r="G123" s="243"/>
      <c r="H123" s="243"/>
      <c r="I123" s="244">
        <f t="shared" si="3"/>
        <v>13956.660000000002</v>
      </c>
    </row>
    <row r="124" spans="1:9" x14ac:dyDescent="0.35">
      <c r="A124" s="105"/>
      <c r="B124" s="105"/>
      <c r="C124" s="105"/>
      <c r="D124" s="106"/>
      <c r="E124" s="106"/>
      <c r="F124" s="111"/>
      <c r="G124" s="243"/>
      <c r="H124" s="243"/>
      <c r="I124" s="244">
        <f t="shared" si="3"/>
        <v>13956.660000000002</v>
      </c>
    </row>
    <row r="125" spans="1:9" x14ac:dyDescent="0.35">
      <c r="A125" s="105"/>
      <c r="B125" s="105"/>
      <c r="C125" s="105"/>
      <c r="D125" s="106"/>
      <c r="E125" s="106"/>
      <c r="F125" s="111"/>
      <c r="G125" s="243"/>
      <c r="H125" s="243"/>
      <c r="I125" s="244">
        <f t="shared" si="3"/>
        <v>13956.660000000002</v>
      </c>
    </row>
    <row r="126" spans="1:9" x14ac:dyDescent="0.35">
      <c r="A126" s="105"/>
      <c r="B126" s="105"/>
      <c r="C126" s="105"/>
      <c r="D126" s="106"/>
      <c r="E126" s="106"/>
      <c r="F126" s="111"/>
      <c r="G126" s="243"/>
      <c r="H126" s="243"/>
      <c r="I126" s="244">
        <f t="shared" si="3"/>
        <v>13956.660000000002</v>
      </c>
    </row>
    <row r="127" spans="1:9" x14ac:dyDescent="0.35">
      <c r="A127" s="105"/>
      <c r="B127" s="105"/>
      <c r="C127" s="105"/>
      <c r="D127" s="106"/>
      <c r="E127" s="106"/>
      <c r="F127" s="111"/>
      <c r="G127" s="243"/>
      <c r="H127" s="243"/>
      <c r="I127" s="244">
        <f t="shared" si="3"/>
        <v>13956.660000000002</v>
      </c>
    </row>
    <row r="128" spans="1:9" x14ac:dyDescent="0.35">
      <c r="A128" s="105"/>
      <c r="B128" s="105"/>
      <c r="C128" s="105"/>
      <c r="D128" s="106"/>
      <c r="E128" s="106"/>
      <c r="F128" s="111"/>
      <c r="G128" s="243"/>
      <c r="H128" s="243"/>
      <c r="I128" s="244">
        <f t="shared" si="3"/>
        <v>13956.660000000002</v>
      </c>
    </row>
    <row r="129" spans="1:9" x14ac:dyDescent="0.35">
      <c r="A129" s="105"/>
      <c r="B129" s="105"/>
      <c r="C129" s="105"/>
      <c r="D129" s="106"/>
      <c r="E129" s="106"/>
      <c r="F129" s="111"/>
      <c r="G129" s="243"/>
      <c r="H129" s="243"/>
      <c r="I129" s="244"/>
    </row>
    <row r="130" spans="1:9" x14ac:dyDescent="0.35">
      <c r="A130" s="105"/>
      <c r="B130" s="105"/>
      <c r="C130" s="105"/>
      <c r="D130" s="106"/>
      <c r="E130" s="106"/>
      <c r="F130" s="111"/>
      <c r="G130" s="243"/>
      <c r="H130" s="243"/>
      <c r="I130" s="244"/>
    </row>
    <row r="131" spans="1:9" x14ac:dyDescent="0.35">
      <c r="A131" s="105"/>
      <c r="B131" s="105"/>
      <c r="C131" s="105"/>
      <c r="D131" s="106"/>
      <c r="E131" s="106"/>
      <c r="F131" s="111"/>
      <c r="G131" s="243"/>
      <c r="H131" s="243"/>
      <c r="I131" s="244"/>
    </row>
    <row r="132" spans="1:9" x14ac:dyDescent="0.35">
      <c r="A132" s="21"/>
      <c r="B132" s="21"/>
      <c r="C132" s="21"/>
      <c r="D132" s="29"/>
      <c r="E132" s="106"/>
      <c r="F132" s="111"/>
      <c r="G132" s="243"/>
      <c r="H132" s="243"/>
      <c r="I132" s="244"/>
    </row>
    <row r="133" spans="1:9" x14ac:dyDescent="0.35">
      <c r="A133" s="4"/>
      <c r="B133" s="4"/>
      <c r="C133" s="4"/>
      <c r="D133" s="29"/>
      <c r="E133" s="106"/>
      <c r="F133" s="111"/>
      <c r="G133" s="243"/>
      <c r="H133" s="243"/>
      <c r="I133" s="244"/>
    </row>
    <row r="134" spans="1:9" x14ac:dyDescent="0.35">
      <c r="A134" s="4"/>
      <c r="B134" s="4"/>
      <c r="C134" s="4"/>
      <c r="D134" s="29"/>
      <c r="E134" s="106"/>
      <c r="F134" s="111"/>
      <c r="G134" s="243"/>
      <c r="H134" s="243"/>
      <c r="I134" s="244"/>
    </row>
    <row r="135" spans="1:9" x14ac:dyDescent="0.35">
      <c r="A135" s="4"/>
      <c r="B135" s="4"/>
      <c r="C135" s="4"/>
      <c r="D135" s="7"/>
      <c r="E135" s="106"/>
      <c r="F135" s="111"/>
      <c r="G135" s="243"/>
      <c r="H135" s="243"/>
      <c r="I135" s="244"/>
    </row>
    <row r="136" spans="1:9" x14ac:dyDescent="0.35">
      <c r="A136" s="4"/>
      <c r="B136" s="4"/>
      <c r="C136" s="4"/>
      <c r="D136" s="7"/>
      <c r="E136" s="106"/>
      <c r="F136" s="111"/>
      <c r="G136" s="243"/>
      <c r="H136" s="243"/>
      <c r="I136" s="244"/>
    </row>
    <row r="137" spans="1:9" x14ac:dyDescent="0.35">
      <c r="A137" s="4"/>
      <c r="B137" s="4"/>
      <c r="C137" s="4"/>
      <c r="D137" s="5"/>
      <c r="E137" s="106"/>
      <c r="F137" s="111"/>
      <c r="G137" s="243"/>
      <c r="H137" s="243"/>
      <c r="I137" s="244"/>
    </row>
    <row r="138" spans="1:9" x14ac:dyDescent="0.35">
      <c r="A138" s="4"/>
      <c r="B138" s="4"/>
      <c r="C138" s="4"/>
      <c r="D138" s="7"/>
      <c r="E138" s="106"/>
      <c r="F138" s="111"/>
      <c r="G138" s="243"/>
      <c r="H138" s="243"/>
      <c r="I138" s="245"/>
    </row>
    <row r="139" spans="1:9" x14ac:dyDescent="0.35">
      <c r="E139" s="106"/>
      <c r="F139" s="111"/>
      <c r="G139" s="243"/>
      <c r="H139" s="243"/>
    </row>
    <row r="140" spans="1:9" x14ac:dyDescent="0.35">
      <c r="A140" s="28"/>
      <c r="B140" s="28"/>
      <c r="C140" s="28"/>
      <c r="D140" s="30"/>
      <c r="E140" s="106"/>
      <c r="F140" s="111"/>
      <c r="G140" s="243"/>
      <c r="H140" s="243"/>
      <c r="I140" s="46"/>
    </row>
    <row r="141" spans="1:9" x14ac:dyDescent="0.35">
      <c r="A141" s="28"/>
      <c r="B141" s="28"/>
      <c r="C141" s="28"/>
      <c r="D141" s="22"/>
      <c r="E141" s="106"/>
      <c r="F141" s="111"/>
      <c r="G141" s="243"/>
      <c r="H141" s="243"/>
      <c r="I141" s="244"/>
    </row>
    <row r="142" spans="1:9" x14ac:dyDescent="0.35">
      <c r="A142" s="4"/>
      <c r="B142" s="4"/>
      <c r="C142" s="4"/>
      <c r="D142" s="7"/>
      <c r="E142" s="106"/>
      <c r="F142" s="111"/>
      <c r="G142" s="243"/>
      <c r="H142" s="243"/>
      <c r="I142" s="244"/>
    </row>
    <row r="143" spans="1:9" x14ac:dyDescent="0.35">
      <c r="A143" s="4"/>
      <c r="B143" s="4"/>
      <c r="C143" s="4"/>
      <c r="D143" s="7"/>
      <c r="E143" s="106"/>
      <c r="F143" s="111"/>
      <c r="G143" s="243"/>
      <c r="H143" s="243"/>
      <c r="I143" s="244"/>
    </row>
    <row r="144" spans="1:9" x14ac:dyDescent="0.35">
      <c r="A144" s="4"/>
      <c r="B144" s="4"/>
      <c r="C144" s="4"/>
      <c r="D144" s="7"/>
      <c r="E144" s="106"/>
      <c r="F144" s="111"/>
      <c r="G144" s="243"/>
      <c r="H144" s="243"/>
      <c r="I144" s="244"/>
    </row>
    <row r="145" spans="1:9" x14ac:dyDescent="0.35">
      <c r="A145" s="4"/>
      <c r="B145" s="4"/>
      <c r="C145" s="4"/>
      <c r="D145" s="7"/>
      <c r="E145" s="106"/>
      <c r="F145" s="111"/>
      <c r="G145" s="243"/>
      <c r="H145" s="243"/>
      <c r="I145" s="244"/>
    </row>
    <row r="146" spans="1:9" x14ac:dyDescent="0.35">
      <c r="A146" s="21"/>
      <c r="B146" s="21"/>
      <c r="C146" s="21"/>
      <c r="D146" s="29"/>
      <c r="E146" s="106"/>
      <c r="F146" s="111"/>
      <c r="G146" s="243"/>
      <c r="H146" s="243"/>
      <c r="I146" s="244"/>
    </row>
    <row r="147" spans="1:9" x14ac:dyDescent="0.35">
      <c r="A147" s="4"/>
      <c r="B147" s="4"/>
      <c r="C147" s="4"/>
      <c r="D147" s="5"/>
      <c r="E147" s="106"/>
      <c r="F147" s="111"/>
      <c r="G147" s="243"/>
      <c r="H147" s="243"/>
      <c r="I147" s="244"/>
    </row>
    <row r="148" spans="1:9" x14ac:dyDescent="0.35">
      <c r="A148" s="4"/>
      <c r="B148" s="4"/>
      <c r="C148" s="4"/>
      <c r="D148" s="5"/>
      <c r="E148" s="106"/>
      <c r="F148" s="111"/>
      <c r="G148" s="243"/>
      <c r="H148" s="243"/>
      <c r="I148" s="244"/>
    </row>
    <row r="149" spans="1:9" x14ac:dyDescent="0.35">
      <c r="A149" s="4"/>
      <c r="B149" s="4"/>
      <c r="C149" s="4"/>
      <c r="D149" s="7"/>
      <c r="E149" s="106"/>
      <c r="F149" s="111"/>
      <c r="G149" s="243"/>
      <c r="H149" s="243"/>
      <c r="I149" s="244"/>
    </row>
    <row r="150" spans="1:9" x14ac:dyDescent="0.35">
      <c r="A150" s="21"/>
      <c r="B150" s="21"/>
      <c r="C150" s="21"/>
      <c r="D150" s="29"/>
      <c r="E150" s="106"/>
      <c r="F150" s="111"/>
      <c r="G150" s="243"/>
      <c r="H150" s="243"/>
      <c r="I150" s="244"/>
    </row>
    <row r="151" spans="1:9" x14ac:dyDescent="0.35">
      <c r="A151" s="4"/>
      <c r="B151" s="4"/>
      <c r="C151" s="4"/>
      <c r="D151" s="7"/>
      <c r="E151" s="106"/>
      <c r="F151" s="111"/>
      <c r="G151" s="243"/>
      <c r="H151" s="243"/>
      <c r="I151" s="244"/>
    </row>
    <row r="152" spans="1:9" x14ac:dyDescent="0.35">
      <c r="A152" s="21"/>
      <c r="B152" s="21"/>
      <c r="C152" s="21"/>
      <c r="D152" s="29"/>
      <c r="E152" s="106"/>
      <c r="F152" s="111"/>
      <c r="G152" s="243"/>
      <c r="H152" s="243"/>
      <c r="I152" s="244"/>
    </row>
    <row r="153" spans="1:9" x14ac:dyDescent="0.35">
      <c r="A153" s="4"/>
      <c r="B153" s="4"/>
      <c r="C153" s="4"/>
      <c r="D153" s="7"/>
      <c r="E153" s="106"/>
      <c r="F153" s="111"/>
      <c r="G153" s="243"/>
      <c r="H153" s="243"/>
      <c r="I153" s="244"/>
    </row>
    <row r="154" spans="1:9" x14ac:dyDescent="0.35">
      <c r="A154" s="21"/>
      <c r="B154" s="21"/>
      <c r="C154" s="21"/>
      <c r="D154" s="29"/>
      <c r="E154" s="106"/>
      <c r="F154" s="111"/>
      <c r="G154" s="243"/>
      <c r="H154" s="243"/>
      <c r="I154" s="244"/>
    </row>
    <row r="155" spans="1:9" x14ac:dyDescent="0.35">
      <c r="A155" s="21"/>
      <c r="B155" s="21"/>
      <c r="C155" s="21"/>
      <c r="D155" s="29"/>
      <c r="E155" s="106"/>
      <c r="F155" s="111"/>
      <c r="G155" s="243"/>
      <c r="H155" s="243"/>
      <c r="I155" s="244"/>
    </row>
    <row r="156" spans="1:9" x14ac:dyDescent="0.35">
      <c r="A156" s="21"/>
      <c r="B156" s="21"/>
      <c r="C156" s="21"/>
      <c r="D156" s="29"/>
      <c r="E156" s="106"/>
      <c r="F156" s="111"/>
      <c r="G156" s="243"/>
      <c r="H156" s="243"/>
      <c r="I156" s="244"/>
    </row>
    <row r="157" spans="1:9" x14ac:dyDescent="0.35">
      <c r="A157" s="21"/>
      <c r="B157" s="21"/>
      <c r="C157" s="21"/>
      <c r="D157" s="29"/>
      <c r="E157" s="106"/>
      <c r="F157" s="111"/>
      <c r="G157" s="243"/>
      <c r="H157" s="243"/>
      <c r="I157" s="244"/>
    </row>
    <row r="158" spans="1:9" x14ac:dyDescent="0.35">
      <c r="A158" s="21"/>
      <c r="B158" s="21"/>
      <c r="C158" s="21"/>
      <c r="D158" s="29"/>
      <c r="E158" s="106"/>
      <c r="F158" s="111"/>
      <c r="G158" s="243"/>
      <c r="H158" s="243"/>
      <c r="I158" s="244"/>
    </row>
    <row r="159" spans="1:9" x14ac:dyDescent="0.35">
      <c r="A159" s="21"/>
      <c r="B159" s="21"/>
      <c r="C159" s="21"/>
      <c r="D159" s="29"/>
      <c r="E159" s="106"/>
      <c r="F159" s="111"/>
      <c r="G159" s="243"/>
      <c r="H159" s="243"/>
      <c r="I159" s="244"/>
    </row>
    <row r="160" spans="1:9" x14ac:dyDescent="0.35">
      <c r="A160" s="21"/>
      <c r="B160" s="21"/>
      <c r="C160" s="21"/>
      <c r="D160" s="29"/>
      <c r="E160" s="106"/>
      <c r="F160" s="111"/>
      <c r="G160" s="243"/>
      <c r="H160" s="243"/>
      <c r="I160" s="244"/>
    </row>
    <row r="161" spans="1:9" x14ac:dyDescent="0.35">
      <c r="A161" s="21"/>
      <c r="B161" s="21"/>
      <c r="C161" s="21"/>
      <c r="D161" s="29"/>
      <c r="E161" s="106"/>
      <c r="F161" s="111"/>
      <c r="G161" s="243"/>
      <c r="H161" s="243"/>
      <c r="I161" s="244"/>
    </row>
    <row r="162" spans="1:9" x14ac:dyDescent="0.35">
      <c r="A162" s="4"/>
      <c r="B162" s="4"/>
      <c r="C162" s="4"/>
      <c r="D162" s="7"/>
      <c r="E162" s="106"/>
      <c r="F162" s="111"/>
      <c r="G162" s="243"/>
      <c r="H162" s="243"/>
      <c r="I162" s="244"/>
    </row>
    <row r="163" spans="1:9" x14ac:dyDescent="0.35">
      <c r="A163" s="4"/>
      <c r="B163" s="4"/>
      <c r="C163" s="4"/>
      <c r="D163" s="7"/>
      <c r="E163" s="106"/>
      <c r="F163" s="111"/>
      <c r="G163" s="243"/>
      <c r="H163" s="243"/>
      <c r="I163" s="244"/>
    </row>
    <row r="164" spans="1:9" x14ac:dyDescent="0.35">
      <c r="A164" s="4"/>
      <c r="B164" s="4"/>
      <c r="C164" s="4"/>
      <c r="D164" s="7"/>
      <c r="E164" s="106"/>
      <c r="F164" s="111"/>
      <c r="G164" s="243"/>
      <c r="H164" s="243"/>
      <c r="I164" s="244"/>
    </row>
    <row r="165" spans="1:9" x14ac:dyDescent="0.35">
      <c r="A165" s="4"/>
      <c r="B165" s="4"/>
      <c r="C165" s="4"/>
      <c r="D165" s="7"/>
      <c r="E165" s="106"/>
      <c r="F165" s="111"/>
      <c r="G165" s="243"/>
      <c r="H165" s="243"/>
      <c r="I165" s="244"/>
    </row>
    <row r="166" spans="1:9" x14ac:dyDescent="0.35">
      <c r="A166" s="21"/>
      <c r="B166" s="21"/>
      <c r="C166" s="21"/>
      <c r="D166" s="29"/>
      <c r="E166" s="106"/>
      <c r="F166" s="111"/>
      <c r="G166" s="243"/>
      <c r="H166" s="243"/>
      <c r="I166" s="244"/>
    </row>
    <row r="167" spans="1:9" x14ac:dyDescent="0.35">
      <c r="A167" s="21"/>
      <c r="B167" s="21"/>
      <c r="C167" s="21"/>
      <c r="D167" s="29"/>
      <c r="E167" s="106"/>
      <c r="F167" s="111"/>
      <c r="G167" s="243"/>
      <c r="H167" s="243"/>
      <c r="I167" s="244"/>
    </row>
    <row r="168" spans="1:9" x14ac:dyDescent="0.35">
      <c r="A168" s="21"/>
      <c r="B168" s="21"/>
      <c r="C168" s="21"/>
      <c r="D168" s="29"/>
      <c r="E168" s="106"/>
      <c r="F168" s="111"/>
      <c r="G168" s="243"/>
      <c r="H168" s="243"/>
      <c r="I168" s="244"/>
    </row>
    <row r="169" spans="1:9" x14ac:dyDescent="0.35">
      <c r="A169" s="21"/>
      <c r="B169" s="21"/>
      <c r="C169" s="21"/>
      <c r="D169" s="29"/>
      <c r="E169" s="106"/>
      <c r="F169" s="111"/>
      <c r="G169" s="243"/>
      <c r="H169" s="243"/>
      <c r="I169" s="244"/>
    </row>
    <row r="170" spans="1:9" x14ac:dyDescent="0.35">
      <c r="A170" s="4"/>
      <c r="B170" s="4"/>
      <c r="C170" s="4"/>
      <c r="D170" s="7"/>
      <c r="E170" s="106"/>
      <c r="F170" s="111"/>
      <c r="G170" s="243"/>
      <c r="H170" s="243"/>
      <c r="I170" s="244"/>
    </row>
    <row r="171" spans="1:9" x14ac:dyDescent="0.35">
      <c r="A171" s="4"/>
      <c r="B171" s="4"/>
      <c r="C171" s="4"/>
      <c r="D171" s="7"/>
      <c r="E171" s="106"/>
      <c r="F171" s="111"/>
      <c r="G171" s="243"/>
      <c r="H171" s="243"/>
      <c r="I171" s="244"/>
    </row>
    <row r="172" spans="1:9" x14ac:dyDescent="0.35">
      <c r="A172" s="4"/>
      <c r="B172" s="4"/>
      <c r="C172" s="4"/>
      <c r="D172" s="7"/>
      <c r="E172" s="106"/>
      <c r="F172" s="111"/>
      <c r="G172" s="243"/>
      <c r="H172" s="243"/>
      <c r="I172" s="244"/>
    </row>
    <row r="173" spans="1:9" x14ac:dyDescent="0.35">
      <c r="A173" s="21"/>
      <c r="B173" s="21"/>
      <c r="C173" s="21"/>
      <c r="D173" s="29"/>
      <c r="E173" s="106"/>
      <c r="F173" s="111"/>
      <c r="G173" s="243"/>
      <c r="H173" s="243"/>
      <c r="I173" s="244"/>
    </row>
    <row r="174" spans="1:9" x14ac:dyDescent="0.35">
      <c r="A174" s="4"/>
      <c r="B174" s="4"/>
      <c r="C174" s="4"/>
      <c r="D174" s="44"/>
      <c r="E174" s="106"/>
      <c r="F174" s="111"/>
      <c r="G174" s="243"/>
      <c r="H174" s="243"/>
      <c r="I174" s="244"/>
    </row>
    <row r="175" spans="1:9" x14ac:dyDescent="0.35">
      <c r="A175" s="4"/>
      <c r="B175" s="4"/>
      <c r="C175" s="4"/>
      <c r="D175" s="44"/>
      <c r="E175" s="106"/>
      <c r="F175" s="111"/>
      <c r="G175" s="243"/>
      <c r="H175" s="243"/>
      <c r="I175" s="244"/>
    </row>
    <row r="176" spans="1:9" x14ac:dyDescent="0.35">
      <c r="A176" s="21"/>
      <c r="B176" s="21"/>
      <c r="C176" s="21"/>
      <c r="D176" s="29"/>
      <c r="E176" s="106"/>
      <c r="F176" s="111"/>
      <c r="G176" s="243"/>
      <c r="H176" s="243"/>
      <c r="I176" s="244"/>
    </row>
    <row r="177" spans="1:9" x14ac:dyDescent="0.35">
      <c r="A177" s="21"/>
      <c r="B177" s="21"/>
      <c r="C177" s="21"/>
      <c r="D177" s="29"/>
      <c r="E177" s="106"/>
      <c r="F177" s="111"/>
      <c r="G177" s="243"/>
      <c r="H177" s="243"/>
      <c r="I177" s="244"/>
    </row>
    <row r="178" spans="1:9" x14ac:dyDescent="0.35">
      <c r="A178" s="21"/>
      <c r="B178" s="21"/>
      <c r="C178" s="21"/>
      <c r="D178" s="29"/>
      <c r="E178" s="106"/>
      <c r="F178" s="111"/>
      <c r="G178" s="243"/>
      <c r="H178" s="243"/>
      <c r="I178" s="244"/>
    </row>
    <row r="179" spans="1:9" x14ac:dyDescent="0.35">
      <c r="A179" s="21"/>
      <c r="B179" s="21"/>
      <c r="C179" s="21"/>
      <c r="D179" s="29"/>
      <c r="E179" s="106"/>
      <c r="F179" s="111"/>
      <c r="G179" s="243"/>
      <c r="H179" s="243"/>
      <c r="I179" s="244"/>
    </row>
    <row r="180" spans="1:9" x14ac:dyDescent="0.35">
      <c r="A180" s="21"/>
      <c r="B180" s="21"/>
      <c r="C180" s="21"/>
      <c r="D180" s="29"/>
      <c r="E180" s="106"/>
      <c r="F180" s="111"/>
      <c r="G180" s="243"/>
      <c r="H180" s="243"/>
      <c r="I180" s="244"/>
    </row>
    <row r="181" spans="1:9" x14ac:dyDescent="0.35">
      <c r="A181" s="21"/>
      <c r="B181" s="21"/>
      <c r="C181" s="21"/>
      <c r="D181" s="29"/>
      <c r="E181" s="106"/>
      <c r="F181" s="111"/>
      <c r="G181" s="243"/>
      <c r="H181" s="243"/>
      <c r="I181" s="244"/>
    </row>
    <row r="182" spans="1:9" x14ac:dyDescent="0.35">
      <c r="A182" s="21"/>
      <c r="B182" s="21"/>
      <c r="C182" s="21"/>
      <c r="D182" s="29"/>
      <c r="E182" s="106"/>
      <c r="F182" s="111"/>
      <c r="G182" s="243"/>
      <c r="H182" s="243"/>
      <c r="I182" s="244"/>
    </row>
    <row r="183" spans="1:9" x14ac:dyDescent="0.35">
      <c r="A183" s="21"/>
      <c r="B183" s="21"/>
      <c r="C183" s="21"/>
      <c r="D183" s="29"/>
      <c r="E183" s="106"/>
      <c r="F183" s="111"/>
      <c r="G183" s="243"/>
      <c r="H183" s="243"/>
      <c r="I183" s="244"/>
    </row>
    <row r="184" spans="1:9" x14ac:dyDescent="0.35">
      <c r="A184" s="21"/>
      <c r="B184" s="21"/>
      <c r="C184" s="21"/>
      <c r="D184" s="29"/>
      <c r="E184" s="106"/>
      <c r="F184" s="111"/>
      <c r="G184" s="243"/>
      <c r="H184" s="243"/>
      <c r="I184" s="244"/>
    </row>
    <row r="185" spans="1:9" x14ac:dyDescent="0.35">
      <c r="A185" s="21"/>
      <c r="B185" s="21"/>
      <c r="C185" s="21"/>
      <c r="D185" s="29"/>
      <c r="E185" s="106"/>
      <c r="F185" s="111"/>
      <c r="G185" s="243"/>
      <c r="H185" s="243"/>
      <c r="I185" s="244"/>
    </row>
    <row r="186" spans="1:9" x14ac:dyDescent="0.35">
      <c r="A186" s="4"/>
      <c r="B186" s="4"/>
      <c r="C186" s="4"/>
      <c r="D186" s="44"/>
      <c r="E186" s="106"/>
      <c r="F186" s="111"/>
      <c r="G186" s="243"/>
      <c r="H186" s="243"/>
      <c r="I186" s="244"/>
    </row>
    <row r="187" spans="1:9" x14ac:dyDescent="0.35">
      <c r="A187" s="4"/>
      <c r="B187" s="4"/>
      <c r="C187" s="4"/>
      <c r="D187" s="7"/>
      <c r="E187" s="106"/>
      <c r="F187" s="111"/>
      <c r="G187" s="243"/>
      <c r="H187" s="243"/>
      <c r="I187" s="244"/>
    </row>
    <row r="188" spans="1:9" x14ac:dyDescent="0.35">
      <c r="A188" s="21"/>
      <c r="B188" s="21"/>
      <c r="C188" s="21"/>
      <c r="D188" s="29"/>
      <c r="E188" s="106"/>
      <c r="F188" s="111"/>
      <c r="G188" s="243"/>
      <c r="H188" s="243"/>
      <c r="I188" s="244"/>
    </row>
    <row r="189" spans="1:9" x14ac:dyDescent="0.35">
      <c r="A189" s="21"/>
      <c r="B189" s="21"/>
      <c r="C189" s="21"/>
      <c r="D189" s="29"/>
      <c r="E189" s="106"/>
      <c r="F189" s="111"/>
      <c r="G189" s="243"/>
      <c r="H189" s="243"/>
      <c r="I189" s="244"/>
    </row>
    <row r="190" spans="1:9" x14ac:dyDescent="0.35">
      <c r="A190" s="21"/>
      <c r="B190" s="21"/>
      <c r="C190" s="21"/>
      <c r="D190" s="29"/>
      <c r="E190" s="106"/>
      <c r="F190" s="111"/>
      <c r="G190" s="243"/>
      <c r="H190" s="243"/>
      <c r="I190" s="244"/>
    </row>
    <row r="191" spans="1:9" x14ac:dyDescent="0.35">
      <c r="A191" s="21"/>
      <c r="B191" s="21"/>
      <c r="C191" s="21"/>
      <c r="D191" s="29"/>
      <c r="E191" s="106"/>
      <c r="F191" s="111"/>
      <c r="G191" s="243"/>
      <c r="H191" s="243"/>
      <c r="I191" s="244"/>
    </row>
    <row r="192" spans="1:9" x14ac:dyDescent="0.35">
      <c r="A192" s="4"/>
      <c r="B192" s="4"/>
      <c r="C192" s="4"/>
      <c r="D192" s="7"/>
      <c r="E192" s="106"/>
      <c r="F192" s="111"/>
      <c r="G192" s="243"/>
      <c r="H192" s="243"/>
      <c r="I192" s="244"/>
    </row>
    <row r="193" spans="1:9" x14ac:dyDescent="0.35">
      <c r="A193" s="4"/>
      <c r="B193" s="4"/>
      <c r="C193" s="4"/>
      <c r="D193" s="7"/>
      <c r="E193" s="106"/>
      <c r="F193" s="111"/>
      <c r="G193" s="243"/>
      <c r="H193" s="243"/>
      <c r="I193" s="244"/>
    </row>
    <row r="194" spans="1:9" x14ac:dyDescent="0.35">
      <c r="A194" s="21"/>
      <c r="B194" s="21"/>
      <c r="C194" s="21"/>
      <c r="D194" s="29"/>
      <c r="E194" s="106"/>
      <c r="F194" s="111"/>
      <c r="G194" s="243"/>
      <c r="H194" s="243"/>
      <c r="I194" s="244"/>
    </row>
    <row r="195" spans="1:9" x14ac:dyDescent="0.35">
      <c r="A195" s="21"/>
      <c r="B195" s="21"/>
      <c r="C195" s="21"/>
      <c r="D195" s="29"/>
      <c r="E195" s="106"/>
      <c r="F195" s="111"/>
      <c r="G195" s="243"/>
      <c r="H195" s="243"/>
      <c r="I195" s="244"/>
    </row>
    <row r="196" spans="1:9" x14ac:dyDescent="0.35">
      <c r="A196" s="4"/>
      <c r="B196" s="4"/>
      <c r="C196" s="4"/>
      <c r="D196" s="7"/>
      <c r="E196" s="106"/>
      <c r="F196" s="111"/>
      <c r="G196" s="243"/>
      <c r="H196" s="243"/>
      <c r="I196" s="244"/>
    </row>
    <row r="197" spans="1:9" x14ac:dyDescent="0.35">
      <c r="A197" s="4"/>
      <c r="B197" s="4"/>
      <c r="C197" s="4"/>
      <c r="D197" s="7"/>
      <c r="E197" s="106"/>
      <c r="F197" s="111"/>
      <c r="G197" s="243"/>
      <c r="H197" s="243"/>
      <c r="I197" s="244"/>
    </row>
    <row r="198" spans="1:9" x14ac:dyDescent="0.35">
      <c r="A198" s="4"/>
      <c r="B198" s="4"/>
      <c r="C198" s="4"/>
      <c r="D198" s="5"/>
      <c r="E198" s="106"/>
      <c r="F198" s="111"/>
      <c r="G198" s="243"/>
      <c r="H198" s="243"/>
      <c r="I198" s="244"/>
    </row>
    <row r="199" spans="1:9" x14ac:dyDescent="0.35">
      <c r="A199" s="49"/>
      <c r="B199" s="49"/>
      <c r="C199" s="49"/>
      <c r="D199" s="50"/>
      <c r="E199" s="106"/>
      <c r="F199" s="111"/>
      <c r="G199" s="243"/>
      <c r="H199" s="243"/>
      <c r="I199" s="244"/>
    </row>
    <row r="200" spans="1:9" x14ac:dyDescent="0.35">
      <c r="A200" s="4"/>
      <c r="B200" s="4"/>
      <c r="C200" s="4"/>
      <c r="D200" s="7"/>
      <c r="E200" s="106"/>
      <c r="F200" s="111"/>
      <c r="G200" s="243"/>
      <c r="H200" s="243"/>
      <c r="I200" s="244"/>
    </row>
    <row r="201" spans="1:9" x14ac:dyDescent="0.35">
      <c r="A201" s="21"/>
      <c r="B201" s="21"/>
      <c r="C201" s="21"/>
      <c r="D201" s="29"/>
      <c r="E201" s="106"/>
      <c r="F201" s="111"/>
      <c r="G201" s="243"/>
      <c r="H201" s="243"/>
      <c r="I201" s="244"/>
    </row>
    <row r="202" spans="1:9" x14ac:dyDescent="0.35">
      <c r="A202" s="21"/>
      <c r="B202" s="21"/>
      <c r="C202" s="21"/>
      <c r="D202" s="29"/>
      <c r="E202" s="106"/>
      <c r="F202" s="111"/>
      <c r="G202" s="243"/>
      <c r="H202" s="243"/>
      <c r="I202" s="244"/>
    </row>
    <row r="203" spans="1:9" x14ac:dyDescent="0.35">
      <c r="A203" s="21"/>
      <c r="B203" s="21"/>
      <c r="C203" s="21"/>
      <c r="D203" s="29"/>
      <c r="E203" s="106"/>
      <c r="F203" s="111"/>
      <c r="G203" s="243"/>
      <c r="H203" s="243"/>
      <c r="I203" s="244"/>
    </row>
    <row r="204" spans="1:9" x14ac:dyDescent="0.35">
      <c r="A204" s="4"/>
      <c r="B204" s="4"/>
      <c r="C204" s="4"/>
      <c r="D204" s="5"/>
      <c r="E204" s="106"/>
      <c r="F204" s="111"/>
      <c r="G204" s="243"/>
      <c r="H204" s="243"/>
      <c r="I204" s="244"/>
    </row>
    <row r="205" spans="1:9" x14ac:dyDescent="0.35">
      <c r="A205" s="4"/>
      <c r="B205" s="4"/>
      <c r="C205" s="4"/>
      <c r="D205" s="5"/>
      <c r="E205" s="106"/>
      <c r="F205" s="111"/>
      <c r="G205" s="243"/>
      <c r="H205" s="243"/>
      <c r="I205" s="244"/>
    </row>
    <row r="206" spans="1:9" x14ac:dyDescent="0.35">
      <c r="A206" s="4"/>
      <c r="B206" s="4"/>
      <c r="C206" s="4"/>
      <c r="D206" s="5"/>
      <c r="E206" s="106"/>
      <c r="F206" s="111"/>
      <c r="G206" s="243"/>
      <c r="H206" s="243"/>
      <c r="I206" s="244"/>
    </row>
    <row r="207" spans="1:9" x14ac:dyDescent="0.35">
      <c r="A207" s="4"/>
      <c r="B207" s="4"/>
      <c r="C207" s="4"/>
      <c r="D207" s="5"/>
      <c r="E207" s="106"/>
      <c r="F207" s="111"/>
      <c r="G207" s="243"/>
      <c r="H207" s="243"/>
      <c r="I207" s="244"/>
    </row>
    <row r="208" spans="1:9" x14ac:dyDescent="0.35">
      <c r="A208" s="4"/>
      <c r="B208" s="4"/>
      <c r="C208" s="4"/>
      <c r="D208" s="7"/>
      <c r="E208" s="106"/>
      <c r="F208" s="111"/>
      <c r="G208" s="243"/>
      <c r="H208" s="243"/>
      <c r="I208" s="244"/>
    </row>
    <row r="209" spans="1:9" x14ac:dyDescent="0.35">
      <c r="A209" s="4"/>
      <c r="B209" s="4"/>
      <c r="C209" s="4"/>
      <c r="D209" s="7"/>
      <c r="E209" s="106"/>
      <c r="F209" s="111"/>
      <c r="G209" s="243"/>
      <c r="H209" s="243"/>
      <c r="I209" s="244"/>
    </row>
    <row r="210" spans="1:9" x14ac:dyDescent="0.35">
      <c r="A210" s="4"/>
      <c r="B210" s="4"/>
      <c r="C210" s="4"/>
      <c r="D210" s="7"/>
      <c r="E210" s="106"/>
      <c r="F210" s="111"/>
      <c r="G210" s="243"/>
      <c r="H210" s="243"/>
      <c r="I210" s="244"/>
    </row>
    <row r="211" spans="1:9" x14ac:dyDescent="0.35">
      <c r="A211" s="4"/>
      <c r="B211" s="4"/>
      <c r="C211" s="4"/>
      <c r="D211" s="7"/>
      <c r="E211" s="106"/>
      <c r="F211" s="111"/>
      <c r="G211" s="243"/>
      <c r="H211" s="243"/>
      <c r="I211" s="244"/>
    </row>
    <row r="212" spans="1:9" x14ac:dyDescent="0.35">
      <c r="A212" s="4"/>
      <c r="B212" s="4"/>
      <c r="C212" s="4"/>
      <c r="D212" s="7"/>
      <c r="E212" s="106"/>
      <c r="F212" s="111"/>
      <c r="G212" s="243"/>
      <c r="H212" s="243"/>
      <c r="I212" s="244"/>
    </row>
    <row r="213" spans="1:9" x14ac:dyDescent="0.35">
      <c r="A213" s="4"/>
      <c r="B213" s="4"/>
      <c r="C213" s="4"/>
      <c r="D213" s="29"/>
      <c r="E213" s="106"/>
      <c r="F213" s="111"/>
      <c r="G213" s="243"/>
      <c r="H213" s="243"/>
      <c r="I213" s="244"/>
    </row>
    <row r="214" spans="1:9" x14ac:dyDescent="0.35">
      <c r="A214" s="4"/>
      <c r="B214" s="4"/>
      <c r="C214" s="4"/>
      <c r="D214" s="29"/>
      <c r="E214" s="106"/>
      <c r="F214" s="111"/>
      <c r="G214" s="243"/>
      <c r="H214" s="243"/>
      <c r="I214" s="244"/>
    </row>
    <row r="215" spans="1:9" x14ac:dyDescent="0.35">
      <c r="A215" s="4"/>
      <c r="B215" s="4"/>
      <c r="C215" s="4"/>
      <c r="D215" s="7"/>
      <c r="E215" s="106"/>
      <c r="F215" s="111"/>
      <c r="G215" s="243"/>
      <c r="H215" s="243"/>
      <c r="I215" s="244"/>
    </row>
    <row r="216" spans="1:9" x14ac:dyDescent="0.35">
      <c r="A216" s="4"/>
      <c r="B216" s="4"/>
      <c r="C216" s="4"/>
      <c r="D216" s="7"/>
      <c r="E216" s="106"/>
      <c r="F216" s="111"/>
      <c r="G216" s="243"/>
      <c r="H216" s="243"/>
      <c r="I216" s="244"/>
    </row>
    <row r="217" spans="1:9" x14ac:dyDescent="0.35">
      <c r="A217" s="4"/>
      <c r="B217" s="4"/>
      <c r="C217" s="4"/>
      <c r="D217" s="7"/>
      <c r="E217" s="106"/>
      <c r="F217" s="111"/>
      <c r="G217" s="243"/>
      <c r="H217" s="243"/>
      <c r="I217" s="244"/>
    </row>
    <row r="218" spans="1:9" x14ac:dyDescent="0.35">
      <c r="A218" s="4"/>
      <c r="B218" s="4"/>
      <c r="C218" s="4"/>
      <c r="D218" s="7"/>
      <c r="E218" s="106"/>
      <c r="F218" s="111"/>
      <c r="G218" s="243"/>
      <c r="H218" s="243"/>
      <c r="I218" s="244"/>
    </row>
    <row r="219" spans="1:9" x14ac:dyDescent="0.35">
      <c r="A219" s="4"/>
      <c r="B219" s="4"/>
      <c r="C219" s="4"/>
      <c r="D219" s="5"/>
      <c r="E219" s="106"/>
      <c r="F219" s="111"/>
      <c r="G219" s="243"/>
      <c r="H219" s="243"/>
      <c r="I219" s="244"/>
    </row>
    <row r="220" spans="1:9" x14ac:dyDescent="0.35">
      <c r="A220" s="4"/>
      <c r="B220" s="4"/>
      <c r="C220" s="4"/>
      <c r="D220" s="7"/>
      <c r="E220" s="106"/>
      <c r="F220" s="111"/>
      <c r="G220" s="243"/>
      <c r="H220" s="243"/>
      <c r="I220" s="245"/>
    </row>
    <row r="221" spans="1:9" x14ac:dyDescent="0.35">
      <c r="E221" s="106"/>
      <c r="F221" s="111"/>
      <c r="G221" s="243"/>
      <c r="H221" s="243"/>
    </row>
    <row r="222" spans="1:9" x14ac:dyDescent="0.35">
      <c r="E222" s="106"/>
      <c r="F222" s="111"/>
      <c r="G222" s="243"/>
      <c r="H222" s="243"/>
    </row>
    <row r="223" spans="1:9" x14ac:dyDescent="0.35">
      <c r="E223" s="106"/>
      <c r="F223" s="111"/>
      <c r="G223" s="243"/>
      <c r="H223" s="243"/>
    </row>
    <row r="224" spans="1:9" x14ac:dyDescent="0.35">
      <c r="E224" s="106"/>
      <c r="F224" s="111"/>
      <c r="G224" s="243"/>
      <c r="H224" s="243"/>
    </row>
    <row r="225" spans="5:8" x14ac:dyDescent="0.35">
      <c r="E225" s="106"/>
      <c r="F225" s="111"/>
      <c r="G225" s="243"/>
      <c r="H225" s="243"/>
    </row>
    <row r="226" spans="5:8" x14ac:dyDescent="0.35">
      <c r="E226" s="106"/>
      <c r="F226" s="111"/>
      <c r="G226" s="243"/>
      <c r="H226" s="243"/>
    </row>
    <row r="227" spans="5:8" x14ac:dyDescent="0.35">
      <c r="E227" s="106"/>
      <c r="F227" s="111"/>
      <c r="G227" s="243"/>
      <c r="H227" s="243"/>
    </row>
    <row r="228" spans="5:8" x14ac:dyDescent="0.35">
      <c r="E228" s="106"/>
      <c r="F228" s="111"/>
      <c r="G228" s="243"/>
      <c r="H228" s="243"/>
    </row>
    <row r="229" spans="5:8" x14ac:dyDescent="0.35">
      <c r="E229" s="106"/>
      <c r="F229" s="111"/>
      <c r="G229" s="243"/>
      <c r="H229" s="243"/>
    </row>
    <row r="230" spans="5:8" x14ac:dyDescent="0.35">
      <c r="E230" s="106"/>
      <c r="F230" s="111"/>
      <c r="G230" s="243"/>
      <c r="H230" s="243"/>
    </row>
    <row r="231" spans="5:8" x14ac:dyDescent="0.35">
      <c r="E231" s="106"/>
      <c r="F231" s="111"/>
      <c r="G231" s="243"/>
      <c r="H231" s="243"/>
    </row>
    <row r="232" spans="5:8" x14ac:dyDescent="0.35">
      <c r="E232" s="106"/>
      <c r="F232" s="111"/>
      <c r="G232" s="243"/>
      <c r="H232" s="243"/>
    </row>
    <row r="233" spans="5:8" x14ac:dyDescent="0.35">
      <c r="E233" s="106"/>
      <c r="F233" s="111"/>
      <c r="G233" s="243"/>
      <c r="H233" s="243"/>
    </row>
    <row r="234" spans="5:8" x14ac:dyDescent="0.35">
      <c r="E234" s="106"/>
      <c r="F234" s="111"/>
      <c r="G234" s="243"/>
      <c r="H234" s="243"/>
    </row>
    <row r="235" spans="5:8" x14ac:dyDescent="0.35">
      <c r="E235" s="106"/>
      <c r="F235" s="111"/>
      <c r="G235" s="243"/>
      <c r="H235" s="243"/>
    </row>
    <row r="236" spans="5:8" x14ac:dyDescent="0.35">
      <c r="E236" s="106"/>
      <c r="F236" s="111"/>
      <c r="G236" s="243"/>
      <c r="H236" s="243"/>
    </row>
    <row r="237" spans="5:8" x14ac:dyDescent="0.35">
      <c r="E237" s="106"/>
      <c r="F237" s="111"/>
      <c r="G237" s="243"/>
      <c r="H237" s="243"/>
    </row>
    <row r="238" spans="5:8" x14ac:dyDescent="0.35">
      <c r="E238" s="106"/>
      <c r="F238" s="111"/>
      <c r="G238" s="243"/>
      <c r="H238" s="243"/>
    </row>
    <row r="239" spans="5:8" x14ac:dyDescent="0.35">
      <c r="E239" s="106"/>
      <c r="F239" s="111"/>
      <c r="G239" s="243"/>
      <c r="H239" s="243"/>
    </row>
    <row r="240" spans="5:8" x14ac:dyDescent="0.35">
      <c r="E240" s="106"/>
      <c r="F240" s="111"/>
      <c r="G240" s="243"/>
      <c r="H240" s="243"/>
    </row>
    <row r="241" spans="5:8" x14ac:dyDescent="0.35">
      <c r="E241" s="106"/>
      <c r="F241" s="111"/>
      <c r="G241" s="243"/>
      <c r="H241" s="243"/>
    </row>
    <row r="242" spans="5:8" x14ac:dyDescent="0.35">
      <c r="E242" s="106"/>
      <c r="F242" s="111"/>
      <c r="G242" s="243"/>
      <c r="H242" s="243"/>
    </row>
    <row r="243" spans="5:8" x14ac:dyDescent="0.35">
      <c r="E243" s="106"/>
      <c r="F243" s="111"/>
      <c r="G243" s="243"/>
      <c r="H243" s="243"/>
    </row>
    <row r="244" spans="5:8" x14ac:dyDescent="0.35">
      <c r="E244" s="106"/>
      <c r="F244" s="111"/>
      <c r="G244" s="243"/>
      <c r="H244" s="243"/>
    </row>
    <row r="245" spans="5:8" x14ac:dyDescent="0.35">
      <c r="E245" s="106"/>
      <c r="F245" s="111"/>
      <c r="G245" s="243"/>
      <c r="H245" s="243"/>
    </row>
    <row r="246" spans="5:8" x14ac:dyDescent="0.35">
      <c r="E246" s="106"/>
      <c r="F246" s="111"/>
      <c r="G246" s="243"/>
      <c r="H246" s="243"/>
    </row>
    <row r="247" spans="5:8" x14ac:dyDescent="0.35">
      <c r="E247" s="106"/>
      <c r="F247" s="111"/>
      <c r="G247" s="243"/>
      <c r="H247" s="243"/>
    </row>
    <row r="248" spans="5:8" x14ac:dyDescent="0.35">
      <c r="E248" s="106"/>
      <c r="F248" s="111"/>
      <c r="G248" s="243"/>
      <c r="H248" s="243"/>
    </row>
    <row r="249" spans="5:8" x14ac:dyDescent="0.35">
      <c r="E249" s="106"/>
      <c r="F249" s="111"/>
      <c r="G249" s="243"/>
      <c r="H249" s="243"/>
    </row>
    <row r="250" spans="5:8" x14ac:dyDescent="0.35">
      <c r="E250" s="106"/>
      <c r="F250" s="111"/>
      <c r="G250" s="243"/>
      <c r="H250" s="243"/>
    </row>
    <row r="251" spans="5:8" x14ac:dyDescent="0.35">
      <c r="E251" s="106"/>
      <c r="F251" s="111"/>
      <c r="G251" s="243"/>
      <c r="H251" s="243"/>
    </row>
    <row r="252" spans="5:8" x14ac:dyDescent="0.35">
      <c r="E252" s="106"/>
      <c r="F252" s="111"/>
      <c r="G252" s="243"/>
      <c r="H252" s="243"/>
    </row>
    <row r="253" spans="5:8" x14ac:dyDescent="0.35">
      <c r="E253" s="106"/>
      <c r="F253" s="111"/>
      <c r="G253" s="243"/>
      <c r="H253" s="243"/>
    </row>
    <row r="254" spans="5:8" x14ac:dyDescent="0.35">
      <c r="E254" s="106"/>
      <c r="F254" s="111"/>
      <c r="G254" s="243"/>
      <c r="H254" s="243"/>
    </row>
    <row r="255" spans="5:8" x14ac:dyDescent="0.35">
      <c r="E255" s="106"/>
      <c r="F255" s="111"/>
      <c r="G255" s="243"/>
      <c r="H255" s="243"/>
    </row>
    <row r="256" spans="5:8" x14ac:dyDescent="0.35">
      <c r="E256" s="106"/>
      <c r="F256" s="111"/>
      <c r="G256" s="243"/>
      <c r="H256" s="243"/>
    </row>
    <row r="257" spans="5:8" x14ac:dyDescent="0.35">
      <c r="E257" s="106"/>
      <c r="F257" s="111"/>
      <c r="G257" s="243"/>
      <c r="H257" s="243"/>
    </row>
    <row r="258" spans="5:8" x14ac:dyDescent="0.35">
      <c r="E258" s="106"/>
      <c r="F258" s="111"/>
      <c r="G258" s="243"/>
      <c r="H258" s="243"/>
    </row>
    <row r="259" spans="5:8" x14ac:dyDescent="0.35">
      <c r="E259" s="106"/>
      <c r="F259" s="111"/>
      <c r="G259" s="243"/>
      <c r="H259" s="243"/>
    </row>
    <row r="260" spans="5:8" x14ac:dyDescent="0.35">
      <c r="E260" s="106"/>
      <c r="F260" s="111"/>
      <c r="G260" s="243"/>
      <c r="H260" s="243"/>
    </row>
  </sheetData>
  <pageMargins left="0.51181102362204722" right="0.51181102362204722" top="0.74803149606299213" bottom="0.74803149606299213" header="0.31496062992125984" footer="0.31496062992125984"/>
  <pageSetup paperSize="9" scale="85" orientation="portrait" r:id="rId1"/>
  <headerFooter>
    <oddHeader>&amp;LBNP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0C90-4BFF-46E0-99FD-8E3756489695}">
  <dimension ref="A1:P753"/>
  <sheetViews>
    <sheetView workbookViewId="0">
      <selection activeCell="M8" sqref="M8"/>
    </sheetView>
  </sheetViews>
  <sheetFormatPr baseColWidth="10" defaultColWidth="8.54296875" defaultRowHeight="14.5" x14ac:dyDescent="0.35"/>
  <cols>
    <col min="1" max="1" width="11.08984375" style="4" customWidth="1"/>
    <col min="2" max="2" width="3.453125" style="1" customWidth="1"/>
    <col min="3" max="3" width="4.08984375" style="7" customWidth="1"/>
    <col min="4" max="4" width="11.36328125" style="1" customWidth="1"/>
    <col min="5" max="5" width="16.1796875" style="1" customWidth="1"/>
    <col min="6" max="6" width="31.453125" bestFit="1" customWidth="1"/>
    <col min="7" max="7" width="10" style="1" customWidth="1"/>
    <col min="8" max="8" width="11.36328125" style="1" customWidth="1"/>
    <col min="9" max="9" width="11.453125" customWidth="1"/>
    <col min="10" max="10" width="19.08984375" customWidth="1"/>
    <col min="11" max="15" width="7" bestFit="1" customWidth="1"/>
    <col min="16" max="16" width="5.90625" bestFit="1" customWidth="1"/>
    <col min="17" max="17" width="15.453125" bestFit="1" customWidth="1"/>
    <col min="18" max="24" width="7" bestFit="1" customWidth="1"/>
    <col min="25" max="25" width="5.90625" bestFit="1" customWidth="1"/>
    <col min="26" max="26" width="19.1796875" bestFit="1" customWidth="1"/>
    <col min="27" max="33" width="7" bestFit="1" customWidth="1"/>
    <col min="34" max="34" width="5.90625" bestFit="1" customWidth="1"/>
    <col min="35" max="35" width="19.6328125" bestFit="1" customWidth="1"/>
    <col min="36" max="36" width="20.1796875" bestFit="1" customWidth="1"/>
    <col min="37" max="37" width="24" bestFit="1" customWidth="1"/>
  </cols>
  <sheetData>
    <row r="1" spans="1:10" x14ac:dyDescent="0.35">
      <c r="A1" s="4" t="s">
        <v>5</v>
      </c>
      <c r="B1" s="28" t="s">
        <v>0</v>
      </c>
      <c r="C1" s="7" t="s">
        <v>149</v>
      </c>
      <c r="D1" s="30" t="s">
        <v>6</v>
      </c>
      <c r="E1" s="36" t="s">
        <v>7</v>
      </c>
      <c r="F1" s="30" t="s">
        <v>150</v>
      </c>
      <c r="G1" s="46" t="s">
        <v>9</v>
      </c>
      <c r="H1" s="46" t="s">
        <v>10</v>
      </c>
      <c r="I1" s="46" t="s">
        <v>4</v>
      </c>
      <c r="J1" t="s">
        <v>204</v>
      </c>
    </row>
    <row r="2" spans="1:10" x14ac:dyDescent="0.35">
      <c r="A2" s="4">
        <v>44690</v>
      </c>
      <c r="B2" s="4"/>
      <c r="C2" s="7">
        <v>5</v>
      </c>
      <c r="D2" s="22">
        <v>512101</v>
      </c>
      <c r="E2" s="29"/>
      <c r="F2" s="6" t="s">
        <v>156</v>
      </c>
      <c r="G2" s="94">
        <v>16141</v>
      </c>
      <c r="H2" s="46"/>
      <c r="I2" s="32"/>
      <c r="J2" t="e">
        <f>VLOOKUP(D2,NOMS!$A:$B,2,FALSE)</f>
        <v>#N/A</v>
      </c>
    </row>
    <row r="3" spans="1:10" x14ac:dyDescent="0.35">
      <c r="A3" s="4">
        <v>44690</v>
      </c>
      <c r="B3" s="4"/>
      <c r="C3" s="7">
        <v>7</v>
      </c>
      <c r="D3" s="22">
        <v>756010</v>
      </c>
      <c r="E3" s="7"/>
      <c r="F3" s="33" t="s">
        <v>156</v>
      </c>
      <c r="G3" s="94"/>
      <c r="H3" s="94">
        <v>16141</v>
      </c>
      <c r="I3" s="32"/>
      <c r="J3" t="e">
        <f>VLOOKUP(D3,NOMS!$A:$B,2,FALSE)</f>
        <v>#N/A</v>
      </c>
    </row>
    <row r="4" spans="1:10" x14ac:dyDescent="0.35">
      <c r="A4" s="4">
        <v>44701</v>
      </c>
      <c r="B4" s="4"/>
      <c r="C4" s="7">
        <v>5</v>
      </c>
      <c r="D4" s="22">
        <v>512100</v>
      </c>
      <c r="E4" s="5"/>
      <c r="F4" s="33" t="s">
        <v>156</v>
      </c>
      <c r="G4" s="94">
        <v>94278</v>
      </c>
      <c r="H4" s="94"/>
      <c r="I4" s="32"/>
      <c r="J4" t="e">
        <f>VLOOKUP(D4,NOMS!$A:$B,2,FALSE)</f>
        <v>#N/A</v>
      </c>
    </row>
    <row r="5" spans="1:10" x14ac:dyDescent="0.35">
      <c r="A5" s="4">
        <v>44701</v>
      </c>
      <c r="B5" s="4"/>
      <c r="C5" s="7">
        <v>7</v>
      </c>
      <c r="D5" s="22">
        <v>756020</v>
      </c>
      <c r="E5" s="5"/>
      <c r="F5" s="33" t="s">
        <v>159</v>
      </c>
      <c r="G5" s="94"/>
      <c r="H5" s="94">
        <v>94278</v>
      </c>
      <c r="I5" s="32"/>
      <c r="J5" t="e">
        <f>VLOOKUP(D5,NOMS!$A:$B,2,FALSE)</f>
        <v>#N/A</v>
      </c>
    </row>
    <row r="6" spans="1:10" x14ac:dyDescent="0.35">
      <c r="A6" s="95">
        <v>44725</v>
      </c>
      <c r="B6" s="95"/>
      <c r="C6" s="96">
        <v>4</v>
      </c>
      <c r="D6" s="102">
        <v>421006</v>
      </c>
      <c r="E6" s="97" t="s">
        <v>205</v>
      </c>
      <c r="F6" s="104" t="s">
        <v>169</v>
      </c>
      <c r="G6" s="247">
        <v>1500</v>
      </c>
      <c r="H6" s="201"/>
      <c r="I6" s="32"/>
      <c r="J6" t="str">
        <f>VLOOKUP(D6,NOMS!$A:$B,2,FALSE)</f>
        <v>Amina ISCAYE</v>
      </c>
    </row>
    <row r="7" spans="1:10" x14ac:dyDescent="0.35">
      <c r="A7" s="95">
        <v>44725</v>
      </c>
      <c r="B7" s="95"/>
      <c r="C7" s="96">
        <v>5</v>
      </c>
      <c r="D7" s="102">
        <v>512100</v>
      </c>
      <c r="E7" s="97"/>
      <c r="F7" s="104" t="s">
        <v>169</v>
      </c>
      <c r="G7" s="247"/>
      <c r="H7" s="201">
        <v>1500</v>
      </c>
      <c r="I7" s="32"/>
      <c r="J7" t="e">
        <f>VLOOKUP(D7,NOMS!$A:$B,2,FALSE)</f>
        <v>#N/A</v>
      </c>
    </row>
    <row r="8" spans="1:10" x14ac:dyDescent="0.35">
      <c r="A8" s="95">
        <v>44725</v>
      </c>
      <c r="B8" s="95"/>
      <c r="C8" s="96">
        <v>6</v>
      </c>
      <c r="D8" s="102">
        <v>647000</v>
      </c>
      <c r="E8" s="97"/>
      <c r="F8" s="104" t="s">
        <v>169</v>
      </c>
      <c r="G8" s="247">
        <v>1500</v>
      </c>
      <c r="H8" s="201"/>
      <c r="I8" s="32"/>
      <c r="J8" t="e">
        <f>VLOOKUP(D8,NOMS!$A:$B,2,FALSE)</f>
        <v>#N/A</v>
      </c>
    </row>
    <row r="9" spans="1:10" x14ac:dyDescent="0.35">
      <c r="A9" s="95">
        <v>44725</v>
      </c>
      <c r="B9" s="95"/>
      <c r="C9" s="96">
        <v>4</v>
      </c>
      <c r="D9" s="102">
        <v>421006</v>
      </c>
      <c r="E9" s="97"/>
      <c r="F9" s="104" t="s">
        <v>169</v>
      </c>
      <c r="G9" s="247"/>
      <c r="H9" s="201">
        <v>1500</v>
      </c>
      <c r="I9" s="32"/>
      <c r="J9" t="str">
        <f>VLOOKUP(D9,NOMS!$A:$B,2,FALSE)</f>
        <v>Amina ISCAYE</v>
      </c>
    </row>
    <row r="10" spans="1:10" x14ac:dyDescent="0.35">
      <c r="A10" s="95">
        <v>44725</v>
      </c>
      <c r="B10" s="149"/>
      <c r="C10" s="96">
        <v>1</v>
      </c>
      <c r="D10" s="150">
        <v>155006</v>
      </c>
      <c r="E10" s="97" t="s">
        <v>205</v>
      </c>
      <c r="F10" s="132" t="s">
        <v>171</v>
      </c>
      <c r="G10" s="201">
        <v>1500</v>
      </c>
      <c r="H10" s="248"/>
      <c r="I10" s="32"/>
      <c r="J10" t="e">
        <f>VLOOKUP(D10,NOMS!$A:$B,2,FALSE)</f>
        <v>#N/A</v>
      </c>
    </row>
    <row r="11" spans="1:10" x14ac:dyDescent="0.35">
      <c r="A11" s="95">
        <v>44725</v>
      </c>
      <c r="B11" s="95"/>
      <c r="C11" s="96">
        <v>7</v>
      </c>
      <c r="D11" s="150">
        <v>787500</v>
      </c>
      <c r="E11" s="97"/>
      <c r="F11" s="101" t="s">
        <v>171</v>
      </c>
      <c r="G11" s="201"/>
      <c r="H11" s="201">
        <v>1500</v>
      </c>
      <c r="I11" s="32"/>
      <c r="J11" t="e">
        <f>VLOOKUP(D11,NOMS!$A:$B,2,FALSE)</f>
        <v>#N/A</v>
      </c>
    </row>
    <row r="12" spans="1:10" x14ac:dyDescent="0.35">
      <c r="A12" s="95">
        <v>44701</v>
      </c>
      <c r="B12" s="95"/>
      <c r="C12" s="96">
        <v>6</v>
      </c>
      <c r="D12" s="102">
        <v>681500</v>
      </c>
      <c r="E12" s="80"/>
      <c r="F12" s="104" t="s">
        <v>170</v>
      </c>
      <c r="G12" s="247">
        <v>39000</v>
      </c>
      <c r="H12" s="201"/>
      <c r="I12" s="32"/>
      <c r="J12" t="e">
        <f>VLOOKUP(D12,NOMS!$A:$B,2,FALSE)</f>
        <v>#N/A</v>
      </c>
    </row>
    <row r="13" spans="1:10" x14ac:dyDescent="0.35">
      <c r="A13" s="95">
        <v>44701</v>
      </c>
      <c r="B13" s="105"/>
      <c r="C13" s="96">
        <v>1</v>
      </c>
      <c r="D13" s="106">
        <v>155001</v>
      </c>
      <c r="E13" s="100" t="s">
        <v>229</v>
      </c>
      <c r="F13" s="107" t="s">
        <v>170</v>
      </c>
      <c r="G13" s="243"/>
      <c r="H13" s="243">
        <v>1500</v>
      </c>
      <c r="I13" s="32"/>
      <c r="J13" t="e">
        <f>VLOOKUP(D13,NOMS!$A:$B,2,FALSE)</f>
        <v>#N/A</v>
      </c>
    </row>
    <row r="14" spans="1:10" x14ac:dyDescent="0.35">
      <c r="A14" s="95">
        <v>44701</v>
      </c>
      <c r="B14" s="95"/>
      <c r="C14" s="96">
        <v>1</v>
      </c>
      <c r="D14" s="108">
        <v>155002</v>
      </c>
      <c r="E14" s="100" t="s">
        <v>229</v>
      </c>
      <c r="F14" s="98" t="s">
        <v>170</v>
      </c>
      <c r="G14" s="201"/>
      <c r="H14" s="201">
        <v>1500</v>
      </c>
      <c r="I14" s="32"/>
      <c r="J14" t="e">
        <f>VLOOKUP(D14,NOMS!$A:$B,2,FALSE)</f>
        <v>#N/A</v>
      </c>
    </row>
    <row r="15" spans="1:10" x14ac:dyDescent="0.35">
      <c r="A15" s="4">
        <v>44701</v>
      </c>
      <c r="B15" s="105"/>
      <c r="C15" s="7">
        <v>1</v>
      </c>
      <c r="D15" s="106">
        <v>155003</v>
      </c>
      <c r="E15" s="100" t="s">
        <v>229</v>
      </c>
      <c r="F15" s="107" t="s">
        <v>170</v>
      </c>
      <c r="G15" s="243"/>
      <c r="H15" s="243">
        <v>1500</v>
      </c>
      <c r="I15" s="32"/>
      <c r="J15" t="e">
        <f>VLOOKUP(D15,NOMS!$A:$B,2,FALSE)</f>
        <v>#N/A</v>
      </c>
    </row>
    <row r="16" spans="1:10" x14ac:dyDescent="0.35">
      <c r="A16" s="4">
        <v>44701</v>
      </c>
      <c r="B16" s="128"/>
      <c r="C16" s="7">
        <v>1</v>
      </c>
      <c r="D16" s="106">
        <v>155004</v>
      </c>
      <c r="E16" s="100" t="s">
        <v>229</v>
      </c>
      <c r="F16" s="128" t="s">
        <v>170</v>
      </c>
      <c r="G16" s="105"/>
      <c r="H16" s="243">
        <v>1500</v>
      </c>
      <c r="I16" s="32"/>
      <c r="J16" t="e">
        <f>VLOOKUP(D16,NOMS!$A:$B,2,FALSE)</f>
        <v>#N/A</v>
      </c>
    </row>
    <row r="17" spans="1:11" x14ac:dyDescent="0.35">
      <c r="A17" s="4">
        <v>44701</v>
      </c>
      <c r="B17" s="110"/>
      <c r="C17" s="7">
        <v>1</v>
      </c>
      <c r="D17" s="102">
        <v>155005</v>
      </c>
      <c r="E17" s="100" t="s">
        <v>229</v>
      </c>
      <c r="F17" s="104" t="s">
        <v>170</v>
      </c>
      <c r="G17" s="247"/>
      <c r="H17" s="247">
        <v>0</v>
      </c>
      <c r="I17" s="32"/>
      <c r="J17" t="e">
        <f>VLOOKUP(D17,NOMS!$A:$B,2,FALSE)</f>
        <v>#N/A</v>
      </c>
      <c r="K17" t="s">
        <v>289</v>
      </c>
    </row>
    <row r="18" spans="1:11" x14ac:dyDescent="0.35">
      <c r="A18" s="4">
        <v>44701</v>
      </c>
      <c r="B18" s="110"/>
      <c r="C18" s="7">
        <v>1</v>
      </c>
      <c r="D18" s="102">
        <v>155006</v>
      </c>
      <c r="E18" s="100" t="s">
        <v>229</v>
      </c>
      <c r="F18" s="104" t="s">
        <v>170</v>
      </c>
      <c r="G18" s="247"/>
      <c r="H18" s="247">
        <v>1500</v>
      </c>
      <c r="I18" s="32"/>
      <c r="J18" t="e">
        <f>VLOOKUP(D18,NOMS!$A:$B,2,FALSE)</f>
        <v>#N/A</v>
      </c>
    </row>
    <row r="19" spans="1:11" x14ac:dyDescent="0.35">
      <c r="A19" s="4">
        <v>44701</v>
      </c>
      <c r="B19" s="110"/>
      <c r="C19" s="7">
        <v>1</v>
      </c>
      <c r="D19" s="102">
        <v>155007</v>
      </c>
      <c r="E19" s="100" t="s">
        <v>229</v>
      </c>
      <c r="F19" s="104" t="s">
        <v>170</v>
      </c>
      <c r="G19" s="247"/>
      <c r="H19" s="247">
        <v>1500</v>
      </c>
      <c r="I19" s="32"/>
      <c r="J19" t="e">
        <f>VLOOKUP(D19,NOMS!$A:$B,2,FALSE)</f>
        <v>#N/A</v>
      </c>
    </row>
    <row r="20" spans="1:11" x14ac:dyDescent="0.35">
      <c r="A20" s="4">
        <v>44701</v>
      </c>
      <c r="B20" s="110"/>
      <c r="C20" s="7">
        <v>1</v>
      </c>
      <c r="D20" s="102">
        <v>155008</v>
      </c>
      <c r="E20" s="100" t="s">
        <v>229</v>
      </c>
      <c r="F20" s="104" t="s">
        <v>170</v>
      </c>
      <c r="G20" s="247"/>
      <c r="H20" s="247">
        <v>1500</v>
      </c>
      <c r="I20" s="32"/>
      <c r="J20" t="e">
        <f>VLOOKUP(D20,NOMS!$A:$B,2,FALSE)</f>
        <v>#N/A</v>
      </c>
    </row>
    <row r="21" spans="1:11" x14ac:dyDescent="0.35">
      <c r="A21" s="4">
        <v>44701</v>
      </c>
      <c r="B21" s="110"/>
      <c r="C21" s="7">
        <v>1</v>
      </c>
      <c r="D21" s="102">
        <v>155009</v>
      </c>
      <c r="E21" s="100" t="s">
        <v>229</v>
      </c>
      <c r="F21" s="104" t="s">
        <v>170</v>
      </c>
      <c r="G21" s="247"/>
      <c r="H21" s="247">
        <v>1500</v>
      </c>
      <c r="I21" s="32"/>
      <c r="J21" t="e">
        <f>VLOOKUP(D21,NOMS!$A:$B,2,FALSE)</f>
        <v>#N/A</v>
      </c>
    </row>
    <row r="22" spans="1:11" x14ac:dyDescent="0.35">
      <c r="A22" s="4">
        <v>44701</v>
      </c>
      <c r="B22" s="110"/>
      <c r="C22" s="7">
        <v>1</v>
      </c>
      <c r="D22" s="102">
        <v>155010</v>
      </c>
      <c r="E22" s="100" t="s">
        <v>229</v>
      </c>
      <c r="F22" s="104" t="s">
        <v>170</v>
      </c>
      <c r="G22" s="247"/>
      <c r="H22" s="247">
        <v>1500</v>
      </c>
      <c r="I22" s="32"/>
      <c r="J22" t="e">
        <f>VLOOKUP(D22,NOMS!$A:$B,2,FALSE)</f>
        <v>#N/A</v>
      </c>
    </row>
    <row r="23" spans="1:11" x14ac:dyDescent="0.35">
      <c r="A23" s="4">
        <v>44701</v>
      </c>
      <c r="B23" s="110"/>
      <c r="C23" s="7">
        <v>1</v>
      </c>
      <c r="D23" s="102">
        <v>155011</v>
      </c>
      <c r="E23" s="100" t="s">
        <v>229</v>
      </c>
      <c r="F23" s="104" t="s">
        <v>170</v>
      </c>
      <c r="G23" s="247"/>
      <c r="H23" s="247">
        <v>1500</v>
      </c>
      <c r="I23" s="32"/>
      <c r="J23" t="e">
        <f>VLOOKUP(D23,NOMS!$A:$B,2,FALSE)</f>
        <v>#N/A</v>
      </c>
    </row>
    <row r="24" spans="1:11" x14ac:dyDescent="0.35">
      <c r="A24" s="4">
        <v>44701</v>
      </c>
      <c r="B24" s="110"/>
      <c r="C24" s="7">
        <v>1</v>
      </c>
      <c r="D24" s="102">
        <v>155012</v>
      </c>
      <c r="E24" s="100" t="s">
        <v>229</v>
      </c>
      <c r="F24" s="104" t="s">
        <v>170</v>
      </c>
      <c r="G24" s="247"/>
      <c r="H24" s="247">
        <v>1500</v>
      </c>
      <c r="I24" s="32"/>
      <c r="J24" t="e">
        <f>VLOOKUP(D24,NOMS!$A:$B,2,FALSE)</f>
        <v>#N/A</v>
      </c>
    </row>
    <row r="25" spans="1:11" x14ac:dyDescent="0.35">
      <c r="A25" s="4">
        <v>44701</v>
      </c>
      <c r="B25" s="110"/>
      <c r="C25" s="7">
        <v>1</v>
      </c>
      <c r="D25" s="102">
        <v>155013</v>
      </c>
      <c r="E25" s="100" t="s">
        <v>229</v>
      </c>
      <c r="F25" s="104" t="s">
        <v>170</v>
      </c>
      <c r="G25" s="247"/>
      <c r="H25" s="247">
        <v>1500</v>
      </c>
      <c r="I25" s="32"/>
      <c r="J25" t="e">
        <f>VLOOKUP(D25,NOMS!$A:$B,2,FALSE)</f>
        <v>#N/A</v>
      </c>
    </row>
    <row r="26" spans="1:11" x14ac:dyDescent="0.35">
      <c r="A26" s="4">
        <v>44701</v>
      </c>
      <c r="B26" s="110"/>
      <c r="C26" s="7">
        <v>1</v>
      </c>
      <c r="D26" s="102">
        <v>155014</v>
      </c>
      <c r="E26" s="100" t="s">
        <v>229</v>
      </c>
      <c r="F26" s="104" t="s">
        <v>170</v>
      </c>
      <c r="G26" s="247"/>
      <c r="H26" s="247">
        <v>1000</v>
      </c>
      <c r="I26" s="32"/>
      <c r="J26" t="e">
        <f>VLOOKUP(D26,NOMS!$A:$B,2,FALSE)</f>
        <v>#N/A</v>
      </c>
    </row>
    <row r="27" spans="1:11" x14ac:dyDescent="0.35">
      <c r="A27" s="4">
        <v>44701</v>
      </c>
      <c r="B27" s="110"/>
      <c r="C27" s="7">
        <v>1</v>
      </c>
      <c r="D27" s="102">
        <v>155015</v>
      </c>
      <c r="E27" s="100" t="s">
        <v>229</v>
      </c>
      <c r="F27" s="104" t="s">
        <v>170</v>
      </c>
      <c r="G27" s="247"/>
      <c r="H27" s="247">
        <v>1500</v>
      </c>
      <c r="I27" s="32"/>
      <c r="J27" t="e">
        <f>VLOOKUP(D27,NOMS!$A:$B,2,FALSE)</f>
        <v>#N/A</v>
      </c>
    </row>
    <row r="28" spans="1:11" x14ac:dyDescent="0.35">
      <c r="A28" s="4">
        <v>44701</v>
      </c>
      <c r="B28" s="110"/>
      <c r="C28" s="7">
        <v>1</v>
      </c>
      <c r="D28" s="102">
        <v>155016</v>
      </c>
      <c r="E28" s="100" t="s">
        <v>229</v>
      </c>
      <c r="F28" s="104" t="s">
        <v>170</v>
      </c>
      <c r="G28" s="247"/>
      <c r="H28" s="247">
        <v>1500</v>
      </c>
      <c r="I28" s="32"/>
      <c r="J28" t="e">
        <f>VLOOKUP(D28,NOMS!$A:$B,2,FALSE)</f>
        <v>#N/A</v>
      </c>
    </row>
    <row r="29" spans="1:11" x14ac:dyDescent="0.35">
      <c r="A29" s="4">
        <v>44701</v>
      </c>
      <c r="B29" s="110"/>
      <c r="C29" s="7">
        <v>1</v>
      </c>
      <c r="D29" s="102">
        <v>155017</v>
      </c>
      <c r="E29" s="100" t="s">
        <v>229</v>
      </c>
      <c r="F29" s="104" t="s">
        <v>170</v>
      </c>
      <c r="G29" s="247"/>
      <c r="H29" s="247">
        <v>1000</v>
      </c>
      <c r="I29" s="32"/>
      <c r="J29" t="e">
        <f>VLOOKUP(D29,NOMS!$A:$B,2,FALSE)</f>
        <v>#N/A</v>
      </c>
    </row>
    <row r="30" spans="1:11" x14ac:dyDescent="0.35">
      <c r="A30" s="4">
        <v>44701</v>
      </c>
      <c r="B30" s="110"/>
      <c r="C30" s="7">
        <v>1</v>
      </c>
      <c r="D30" s="102">
        <v>155018</v>
      </c>
      <c r="E30" s="100" t="s">
        <v>229</v>
      </c>
      <c r="F30" s="104" t="s">
        <v>170</v>
      </c>
      <c r="G30" s="247"/>
      <c r="H30" s="247">
        <v>1500</v>
      </c>
      <c r="I30" s="32"/>
      <c r="J30" t="e">
        <f>VLOOKUP(D30,NOMS!$A:$B,2,FALSE)</f>
        <v>#N/A</v>
      </c>
    </row>
    <row r="31" spans="1:11" x14ac:dyDescent="0.35">
      <c r="A31" s="4">
        <v>44701</v>
      </c>
      <c r="B31" s="105"/>
      <c r="C31" s="7">
        <v>1</v>
      </c>
      <c r="D31" s="106">
        <v>155019</v>
      </c>
      <c r="E31" s="100" t="s">
        <v>229</v>
      </c>
      <c r="F31" s="107" t="s">
        <v>170</v>
      </c>
      <c r="G31" s="243"/>
      <c r="H31" s="243">
        <v>1500</v>
      </c>
      <c r="I31" s="32"/>
      <c r="J31" t="e">
        <f>VLOOKUP(D31,NOMS!$A:$B,2,FALSE)</f>
        <v>#N/A</v>
      </c>
    </row>
    <row r="32" spans="1:11" x14ac:dyDescent="0.35">
      <c r="A32" s="4">
        <v>44701</v>
      </c>
      <c r="B32" s="95"/>
      <c r="C32" s="7">
        <v>1</v>
      </c>
      <c r="D32" s="96">
        <v>155020</v>
      </c>
      <c r="E32" s="100" t="s">
        <v>229</v>
      </c>
      <c r="F32" s="98" t="s">
        <v>170</v>
      </c>
      <c r="G32" s="201"/>
      <c r="H32" s="201">
        <v>1500</v>
      </c>
      <c r="I32" s="32"/>
      <c r="J32" t="e">
        <f>VLOOKUP(D32,NOMS!$A:$B,2,FALSE)</f>
        <v>#N/A</v>
      </c>
    </row>
    <row r="33" spans="1:10" x14ac:dyDescent="0.35">
      <c r="A33" s="4">
        <v>44701</v>
      </c>
      <c r="B33" s="105"/>
      <c r="C33" s="7">
        <v>1</v>
      </c>
      <c r="D33" s="106">
        <v>155021</v>
      </c>
      <c r="E33" s="100" t="s">
        <v>229</v>
      </c>
      <c r="F33" s="107" t="s">
        <v>170</v>
      </c>
      <c r="G33" s="243"/>
      <c r="H33" s="243">
        <v>1500</v>
      </c>
      <c r="I33" s="32"/>
      <c r="J33" t="e">
        <f>VLOOKUP(D33,NOMS!$A:$B,2,FALSE)</f>
        <v>#N/A</v>
      </c>
    </row>
    <row r="34" spans="1:10" x14ac:dyDescent="0.35">
      <c r="A34" s="4">
        <v>44701</v>
      </c>
      <c r="B34" s="95"/>
      <c r="C34" s="7">
        <v>1</v>
      </c>
      <c r="D34" s="96">
        <v>155022</v>
      </c>
      <c r="E34" s="100" t="s">
        <v>229</v>
      </c>
      <c r="F34" s="98" t="s">
        <v>170</v>
      </c>
      <c r="G34" s="201"/>
      <c r="H34" s="201">
        <v>625</v>
      </c>
      <c r="I34" s="32"/>
      <c r="J34" t="e">
        <f>VLOOKUP(D34,NOMS!$A:$B,2,FALSE)</f>
        <v>#N/A</v>
      </c>
    </row>
    <row r="35" spans="1:10" x14ac:dyDescent="0.35">
      <c r="A35" s="4">
        <v>44701</v>
      </c>
      <c r="B35" s="95"/>
      <c r="C35" s="7">
        <v>1</v>
      </c>
      <c r="D35" s="96">
        <v>155023</v>
      </c>
      <c r="E35" s="100" t="s">
        <v>229</v>
      </c>
      <c r="F35" s="98" t="s">
        <v>170</v>
      </c>
      <c r="G35" s="201"/>
      <c r="H35" s="201">
        <v>1500</v>
      </c>
      <c r="I35" s="32"/>
      <c r="J35" t="e">
        <f>VLOOKUP(D35,NOMS!$A:$B,2,FALSE)</f>
        <v>#N/A</v>
      </c>
    </row>
    <row r="36" spans="1:10" x14ac:dyDescent="0.35">
      <c r="A36" s="4">
        <v>44701</v>
      </c>
      <c r="B36" s="105"/>
      <c r="C36" s="7">
        <v>1</v>
      </c>
      <c r="D36" s="106">
        <v>155024</v>
      </c>
      <c r="E36" s="100" t="s">
        <v>229</v>
      </c>
      <c r="F36" s="111" t="s">
        <v>170</v>
      </c>
      <c r="G36" s="243"/>
      <c r="H36" s="243">
        <v>1500</v>
      </c>
      <c r="I36" s="32"/>
      <c r="J36" t="e">
        <f>VLOOKUP(D36,NOMS!$A:$B,2,FALSE)</f>
        <v>#N/A</v>
      </c>
    </row>
    <row r="37" spans="1:10" x14ac:dyDescent="0.35">
      <c r="A37" s="4">
        <v>44701</v>
      </c>
      <c r="B37" s="105"/>
      <c r="C37" s="7">
        <v>1</v>
      </c>
      <c r="D37" s="106">
        <v>155025</v>
      </c>
      <c r="E37" s="100" t="s">
        <v>229</v>
      </c>
      <c r="F37" s="111" t="s">
        <v>170</v>
      </c>
      <c r="G37" s="243"/>
      <c r="H37" s="243">
        <v>625</v>
      </c>
      <c r="I37" s="32"/>
      <c r="J37" t="e">
        <f>VLOOKUP(D37,NOMS!$A:$B,2,FALSE)</f>
        <v>#N/A</v>
      </c>
    </row>
    <row r="38" spans="1:10" x14ac:dyDescent="0.35">
      <c r="A38" s="4">
        <v>44701</v>
      </c>
      <c r="B38" s="105"/>
      <c r="C38" s="7">
        <v>1</v>
      </c>
      <c r="D38" s="106">
        <v>155026</v>
      </c>
      <c r="E38" s="100" t="s">
        <v>229</v>
      </c>
      <c r="F38" s="111" t="s">
        <v>170</v>
      </c>
      <c r="G38" s="243"/>
      <c r="H38" s="243">
        <v>661</v>
      </c>
      <c r="I38" s="32"/>
      <c r="J38" t="e">
        <f>VLOOKUP(D38,NOMS!$A:$B,2,FALSE)</f>
        <v>#N/A</v>
      </c>
    </row>
    <row r="39" spans="1:10" x14ac:dyDescent="0.35">
      <c r="A39" s="4">
        <v>44725</v>
      </c>
      <c r="B39" s="105"/>
      <c r="C39" s="7">
        <v>4</v>
      </c>
      <c r="D39" s="106">
        <v>421015</v>
      </c>
      <c r="E39" s="100" t="s">
        <v>205</v>
      </c>
      <c r="F39" s="111" t="s">
        <v>221</v>
      </c>
      <c r="G39" s="243">
        <v>1500</v>
      </c>
      <c r="H39" s="243"/>
      <c r="I39" s="32"/>
      <c r="J39" t="str">
        <f>VLOOKUP(D39,NOMS!$A:$B,2,FALSE)</f>
        <v>Mireille ROCHE</v>
      </c>
    </row>
    <row r="40" spans="1:10" x14ac:dyDescent="0.35">
      <c r="A40" s="4">
        <v>44725</v>
      </c>
      <c r="B40" s="105"/>
      <c r="C40" s="7">
        <v>5</v>
      </c>
      <c r="D40" s="106">
        <v>512100</v>
      </c>
      <c r="E40" s="100"/>
      <c r="F40" s="111" t="s">
        <v>221</v>
      </c>
      <c r="G40" s="243"/>
      <c r="H40" s="243">
        <v>1500</v>
      </c>
      <c r="I40" s="32"/>
      <c r="J40" t="e">
        <f>VLOOKUP(D40,NOMS!$A:$B,2,FALSE)</f>
        <v>#N/A</v>
      </c>
    </row>
    <row r="41" spans="1:10" x14ac:dyDescent="0.35">
      <c r="A41" s="4">
        <v>44725</v>
      </c>
      <c r="B41" s="105"/>
      <c r="C41" s="7">
        <v>4</v>
      </c>
      <c r="D41" s="106">
        <v>421004</v>
      </c>
      <c r="E41" s="100" t="s">
        <v>205</v>
      </c>
      <c r="F41" s="111" t="s">
        <v>209</v>
      </c>
      <c r="G41" s="243">
        <v>1500</v>
      </c>
      <c r="H41" s="243"/>
      <c r="I41" s="32"/>
      <c r="J41" t="str">
        <f>VLOOKUP(D41,NOMS!$A:$B,2,FALSE)</f>
        <v>Muriel DE GENTIL</v>
      </c>
    </row>
    <row r="42" spans="1:10" x14ac:dyDescent="0.35">
      <c r="A42" s="4">
        <v>44725</v>
      </c>
      <c r="B42" s="105"/>
      <c r="C42" s="7">
        <v>5</v>
      </c>
      <c r="D42" s="106">
        <v>512100</v>
      </c>
      <c r="E42" s="100"/>
      <c r="F42" s="111" t="s">
        <v>209</v>
      </c>
      <c r="G42" s="243"/>
      <c r="H42" s="243">
        <v>1500</v>
      </c>
      <c r="I42" s="32"/>
      <c r="J42" t="e">
        <f>VLOOKUP(D42,NOMS!$A:$B,2,FALSE)</f>
        <v>#N/A</v>
      </c>
    </row>
    <row r="43" spans="1:10" x14ac:dyDescent="0.35">
      <c r="A43" s="4">
        <v>44725</v>
      </c>
      <c r="B43" s="105"/>
      <c r="C43" s="7">
        <v>4</v>
      </c>
      <c r="D43" s="106">
        <v>421003</v>
      </c>
      <c r="E43" s="100" t="s">
        <v>205</v>
      </c>
      <c r="F43" s="111" t="s">
        <v>214</v>
      </c>
      <c r="G43" s="243">
        <v>1500</v>
      </c>
      <c r="H43" s="243"/>
      <c r="I43" s="32"/>
      <c r="J43" t="str">
        <f>VLOOKUP(D43,NOMS!$A:$B,2,FALSE)</f>
        <v>Lydie RESON</v>
      </c>
    </row>
    <row r="44" spans="1:10" x14ac:dyDescent="0.35">
      <c r="A44" s="4">
        <v>44725</v>
      </c>
      <c r="B44" s="105"/>
      <c r="C44" s="7">
        <v>5</v>
      </c>
      <c r="D44" s="106">
        <v>512100</v>
      </c>
      <c r="E44" s="100"/>
      <c r="F44" s="111" t="s">
        <v>214</v>
      </c>
      <c r="G44" s="243"/>
      <c r="H44" s="243">
        <v>1500</v>
      </c>
      <c r="I44" s="32"/>
      <c r="J44" t="e">
        <f>VLOOKUP(D44,NOMS!$A:$B,2,FALSE)</f>
        <v>#N/A</v>
      </c>
    </row>
    <row r="45" spans="1:10" x14ac:dyDescent="0.35">
      <c r="A45" s="4">
        <v>44728</v>
      </c>
      <c r="B45" s="105"/>
      <c r="C45" s="7">
        <v>4</v>
      </c>
      <c r="D45" s="106">
        <v>421008</v>
      </c>
      <c r="E45" s="100" t="s">
        <v>205</v>
      </c>
      <c r="F45" s="111" t="s">
        <v>216</v>
      </c>
      <c r="G45" s="243">
        <v>1500</v>
      </c>
      <c r="H45" s="243"/>
      <c r="I45" s="32"/>
      <c r="J45" t="str">
        <f>VLOOKUP(D45,NOMS!$A:$B,2,FALSE)</f>
        <v>Stephanie LUBIN</v>
      </c>
    </row>
    <row r="46" spans="1:10" x14ac:dyDescent="0.35">
      <c r="A46" s="4">
        <v>44728</v>
      </c>
      <c r="B46" s="105"/>
      <c r="C46" s="7">
        <v>5</v>
      </c>
      <c r="D46" s="106">
        <v>512100</v>
      </c>
      <c r="E46" s="100"/>
      <c r="F46" s="111" t="s">
        <v>216</v>
      </c>
      <c r="G46" s="243"/>
      <c r="H46" s="243">
        <v>1500</v>
      </c>
      <c r="I46" s="32"/>
      <c r="J46" t="e">
        <f>VLOOKUP(D46,NOMS!$A:$B,2,FALSE)</f>
        <v>#N/A</v>
      </c>
    </row>
    <row r="47" spans="1:10" x14ac:dyDescent="0.35">
      <c r="A47" s="4">
        <v>44729</v>
      </c>
      <c r="B47" s="105"/>
      <c r="C47" s="7">
        <v>4</v>
      </c>
      <c r="D47" s="106">
        <v>421001</v>
      </c>
      <c r="E47" s="100" t="s">
        <v>205</v>
      </c>
      <c r="F47" s="111" t="s">
        <v>219</v>
      </c>
      <c r="G47" s="243">
        <v>1500</v>
      </c>
      <c r="H47" s="243"/>
      <c r="I47" s="32"/>
      <c r="J47" t="str">
        <f>VLOOKUP(D47,NOMS!$A:$B,2,FALSE)</f>
        <v>Yohan LASSALLE</v>
      </c>
    </row>
    <row r="48" spans="1:10" x14ac:dyDescent="0.35">
      <c r="A48" s="4">
        <v>44729</v>
      </c>
      <c r="B48" s="105"/>
      <c r="C48" s="7">
        <v>5</v>
      </c>
      <c r="D48" s="106">
        <v>512100</v>
      </c>
      <c r="E48" s="100"/>
      <c r="F48" s="111" t="s">
        <v>219</v>
      </c>
      <c r="G48" s="243"/>
      <c r="H48" s="243">
        <v>1500</v>
      </c>
      <c r="I48" s="32"/>
      <c r="J48" t="e">
        <f>VLOOKUP(D48,NOMS!$A:$B,2,FALSE)</f>
        <v>#N/A</v>
      </c>
    </row>
    <row r="49" spans="1:10" x14ac:dyDescent="0.35">
      <c r="A49" s="4">
        <v>44725</v>
      </c>
      <c r="B49" s="105"/>
      <c r="C49" s="7">
        <v>6</v>
      </c>
      <c r="D49" s="106">
        <v>647000</v>
      </c>
      <c r="E49" s="100"/>
      <c r="F49" s="111" t="s">
        <v>221</v>
      </c>
      <c r="G49" s="243">
        <v>1500</v>
      </c>
      <c r="H49" s="243"/>
      <c r="I49" s="32"/>
      <c r="J49" t="e">
        <f>VLOOKUP(D49,NOMS!$A:$B,2,FALSE)</f>
        <v>#N/A</v>
      </c>
    </row>
    <row r="50" spans="1:10" x14ac:dyDescent="0.35">
      <c r="A50" s="4">
        <v>44725</v>
      </c>
      <c r="B50" s="95"/>
      <c r="C50" s="7">
        <v>4</v>
      </c>
      <c r="D50" s="96">
        <v>421015</v>
      </c>
      <c r="E50" s="100"/>
      <c r="F50" s="111" t="s">
        <v>221</v>
      </c>
      <c r="G50" s="243"/>
      <c r="H50" s="243">
        <v>1500</v>
      </c>
      <c r="I50" s="32"/>
      <c r="J50" t="str">
        <f>VLOOKUP(D50,NOMS!$A:$B,2,FALSE)</f>
        <v>Mireille ROCHE</v>
      </c>
    </row>
    <row r="51" spans="1:10" x14ac:dyDescent="0.35">
      <c r="A51" s="4">
        <v>44725</v>
      </c>
      <c r="B51" s="105"/>
      <c r="C51" s="7">
        <v>1</v>
      </c>
      <c r="D51" s="106">
        <v>155015</v>
      </c>
      <c r="E51" s="100" t="s">
        <v>205</v>
      </c>
      <c r="F51" s="111" t="s">
        <v>222</v>
      </c>
      <c r="G51" s="243">
        <v>1500</v>
      </c>
      <c r="H51" s="243"/>
      <c r="I51" s="32"/>
      <c r="J51" t="e">
        <f>VLOOKUP(D51,NOMS!$A:$B,2,FALSE)</f>
        <v>#N/A</v>
      </c>
    </row>
    <row r="52" spans="1:10" x14ac:dyDescent="0.35">
      <c r="A52" s="4">
        <v>44725</v>
      </c>
      <c r="B52" s="105"/>
      <c r="C52" s="7">
        <v>7</v>
      </c>
      <c r="D52" s="106">
        <v>787500</v>
      </c>
      <c r="E52" s="100"/>
      <c r="F52" s="111" t="s">
        <v>222</v>
      </c>
      <c r="G52" s="243"/>
      <c r="H52" s="243">
        <v>1500</v>
      </c>
      <c r="I52" s="32"/>
      <c r="J52" t="e">
        <f>VLOOKUP(D52,NOMS!$A:$B,2,FALSE)</f>
        <v>#N/A</v>
      </c>
    </row>
    <row r="53" spans="1:10" x14ac:dyDescent="0.35">
      <c r="A53" s="4">
        <v>44725</v>
      </c>
      <c r="B53" s="105"/>
      <c r="C53" s="7">
        <v>6</v>
      </c>
      <c r="D53" s="106">
        <v>647000</v>
      </c>
      <c r="E53" s="100"/>
      <c r="F53" s="111" t="s">
        <v>209</v>
      </c>
      <c r="G53" s="243">
        <v>1500</v>
      </c>
      <c r="H53" s="243"/>
      <c r="I53" s="32"/>
      <c r="J53" t="e">
        <f>VLOOKUP(D53,NOMS!$A:$B,2,FALSE)</f>
        <v>#N/A</v>
      </c>
    </row>
    <row r="54" spans="1:10" x14ac:dyDescent="0.35">
      <c r="A54" s="4">
        <v>44725</v>
      </c>
      <c r="B54" s="105"/>
      <c r="C54" s="7">
        <v>4</v>
      </c>
      <c r="D54" s="106">
        <v>421004</v>
      </c>
      <c r="E54" s="100"/>
      <c r="F54" s="111" t="s">
        <v>209</v>
      </c>
      <c r="G54" s="243"/>
      <c r="H54" s="243">
        <v>1500</v>
      </c>
      <c r="I54" s="32"/>
      <c r="J54" t="str">
        <f>VLOOKUP(D54,NOMS!$A:$B,2,FALSE)</f>
        <v>Muriel DE GENTIL</v>
      </c>
    </row>
    <row r="55" spans="1:10" x14ac:dyDescent="0.35">
      <c r="A55" s="4">
        <v>44725</v>
      </c>
      <c r="B55" s="95"/>
      <c r="C55" s="7">
        <v>1</v>
      </c>
      <c r="D55" s="96">
        <v>155004</v>
      </c>
      <c r="E55" s="100" t="s">
        <v>205</v>
      </c>
      <c r="F55" s="111" t="s">
        <v>212</v>
      </c>
      <c r="G55" s="243">
        <v>1500</v>
      </c>
      <c r="H55" s="243"/>
      <c r="I55" s="32"/>
      <c r="J55" t="e">
        <f>VLOOKUP(D55,NOMS!$A:$B,2,FALSE)</f>
        <v>#N/A</v>
      </c>
    </row>
    <row r="56" spans="1:10" x14ac:dyDescent="0.35">
      <c r="A56" s="4">
        <v>44725</v>
      </c>
      <c r="B56" s="105"/>
      <c r="C56" s="7">
        <v>7</v>
      </c>
      <c r="D56" s="106">
        <v>787500</v>
      </c>
      <c r="E56" s="100"/>
      <c r="F56" s="111" t="s">
        <v>212</v>
      </c>
      <c r="G56" s="243"/>
      <c r="H56" s="243">
        <v>1500</v>
      </c>
      <c r="I56" s="32"/>
      <c r="J56" t="e">
        <f>VLOOKUP(D56,NOMS!$A:$B,2,FALSE)</f>
        <v>#N/A</v>
      </c>
    </row>
    <row r="57" spans="1:10" x14ac:dyDescent="0.35">
      <c r="A57" s="4">
        <v>44725</v>
      </c>
      <c r="B57" s="105"/>
      <c r="C57" s="7">
        <v>6</v>
      </c>
      <c r="D57" s="106">
        <v>647000</v>
      </c>
      <c r="E57" s="100"/>
      <c r="F57" s="111" t="s">
        <v>214</v>
      </c>
      <c r="G57" s="243">
        <v>1500</v>
      </c>
      <c r="H57" s="243"/>
      <c r="I57" s="32"/>
      <c r="J57" t="e">
        <f>VLOOKUP(D57,NOMS!$A:$B,2,FALSE)</f>
        <v>#N/A</v>
      </c>
    </row>
    <row r="58" spans="1:10" x14ac:dyDescent="0.35">
      <c r="A58" s="4">
        <v>44725</v>
      </c>
      <c r="B58" s="105"/>
      <c r="C58" s="7">
        <v>4</v>
      </c>
      <c r="D58" s="106">
        <v>421003</v>
      </c>
      <c r="E58" s="100"/>
      <c r="F58" s="111" t="s">
        <v>214</v>
      </c>
      <c r="G58" s="243"/>
      <c r="H58" s="243">
        <v>1500</v>
      </c>
      <c r="I58" s="32"/>
      <c r="J58" t="str">
        <f>VLOOKUP(D58,NOMS!$A:$B,2,FALSE)</f>
        <v>Lydie RESON</v>
      </c>
    </row>
    <row r="59" spans="1:10" x14ac:dyDescent="0.35">
      <c r="A59" s="4">
        <v>44725</v>
      </c>
      <c r="B59" s="105"/>
      <c r="C59" s="7">
        <v>1</v>
      </c>
      <c r="D59" s="106">
        <v>155003</v>
      </c>
      <c r="E59" s="100" t="s">
        <v>205</v>
      </c>
      <c r="F59" s="111" t="s">
        <v>215</v>
      </c>
      <c r="G59" s="243">
        <v>1500</v>
      </c>
      <c r="H59" s="243"/>
      <c r="I59" s="32"/>
      <c r="J59" t="e">
        <f>VLOOKUP(D59,NOMS!$A:$B,2,FALSE)</f>
        <v>#N/A</v>
      </c>
    </row>
    <row r="60" spans="1:10" x14ac:dyDescent="0.35">
      <c r="A60" s="4">
        <v>44725</v>
      </c>
      <c r="B60" s="105"/>
      <c r="C60" s="7">
        <v>7</v>
      </c>
      <c r="D60" s="106">
        <v>787500</v>
      </c>
      <c r="E60" s="100"/>
      <c r="F60" s="111" t="s">
        <v>215</v>
      </c>
      <c r="G60" s="243"/>
      <c r="H60" s="243">
        <v>1500</v>
      </c>
      <c r="I60" s="32"/>
      <c r="J60" t="e">
        <f>VLOOKUP(D60,NOMS!$A:$B,2,FALSE)</f>
        <v>#N/A</v>
      </c>
    </row>
    <row r="61" spans="1:10" x14ac:dyDescent="0.35">
      <c r="A61" s="4">
        <v>44728</v>
      </c>
      <c r="B61" s="105"/>
      <c r="C61" s="7">
        <v>6</v>
      </c>
      <c r="D61" s="106">
        <v>647000</v>
      </c>
      <c r="E61" s="100"/>
      <c r="F61" s="111" t="s">
        <v>216</v>
      </c>
      <c r="G61" s="243">
        <v>1500</v>
      </c>
      <c r="H61" s="243"/>
      <c r="I61" s="32"/>
      <c r="J61" t="e">
        <f>VLOOKUP(D61,NOMS!$A:$B,2,FALSE)</f>
        <v>#N/A</v>
      </c>
    </row>
    <row r="62" spans="1:10" x14ac:dyDescent="0.35">
      <c r="A62" s="4">
        <v>44728</v>
      </c>
      <c r="B62" s="105"/>
      <c r="C62" s="7">
        <v>4</v>
      </c>
      <c r="D62" s="106">
        <v>421008</v>
      </c>
      <c r="E62" s="100"/>
      <c r="F62" s="111" t="s">
        <v>216</v>
      </c>
      <c r="G62" s="243"/>
      <c r="H62" s="243">
        <v>1500</v>
      </c>
      <c r="I62" s="32"/>
      <c r="J62" t="str">
        <f>VLOOKUP(D62,NOMS!$A:$B,2,FALSE)</f>
        <v>Stephanie LUBIN</v>
      </c>
    </row>
    <row r="63" spans="1:10" x14ac:dyDescent="0.35">
      <c r="A63" s="4">
        <v>44728</v>
      </c>
      <c r="B63" s="105"/>
      <c r="C63" s="7">
        <v>1</v>
      </c>
      <c r="D63" s="106">
        <v>155008</v>
      </c>
      <c r="E63" s="100" t="s">
        <v>205</v>
      </c>
      <c r="F63" s="111" t="s">
        <v>217</v>
      </c>
      <c r="G63" s="243">
        <v>1500</v>
      </c>
      <c r="H63" s="243"/>
      <c r="I63" s="32"/>
      <c r="J63" t="e">
        <f>VLOOKUP(D63,NOMS!$A:$B,2,FALSE)</f>
        <v>#N/A</v>
      </c>
    </row>
    <row r="64" spans="1:10" x14ac:dyDescent="0.35">
      <c r="A64" s="4">
        <v>44728</v>
      </c>
      <c r="B64" s="105"/>
      <c r="C64" s="7">
        <v>7</v>
      </c>
      <c r="D64" s="106">
        <v>787500</v>
      </c>
      <c r="E64" s="100"/>
      <c r="F64" s="111" t="s">
        <v>217</v>
      </c>
      <c r="G64" s="243"/>
      <c r="H64" s="243">
        <v>1500</v>
      </c>
      <c r="I64" s="32"/>
      <c r="J64" t="e">
        <f>VLOOKUP(D64,NOMS!$A:$B,2,FALSE)</f>
        <v>#N/A</v>
      </c>
    </row>
    <row r="65" spans="1:10" x14ac:dyDescent="0.35">
      <c r="A65" s="4">
        <v>44729</v>
      </c>
      <c r="B65" s="105"/>
      <c r="C65" s="7">
        <v>6</v>
      </c>
      <c r="D65" s="106">
        <v>647000</v>
      </c>
      <c r="E65" s="100"/>
      <c r="F65" s="111" t="s">
        <v>219</v>
      </c>
      <c r="G65" s="243">
        <v>1500</v>
      </c>
      <c r="H65" s="243"/>
      <c r="I65" s="32"/>
      <c r="J65" t="e">
        <f>VLOOKUP(D65,NOMS!$A:$B,2,FALSE)</f>
        <v>#N/A</v>
      </c>
    </row>
    <row r="66" spans="1:10" x14ac:dyDescent="0.35">
      <c r="A66" s="4">
        <v>44729</v>
      </c>
      <c r="B66" s="105"/>
      <c r="C66" s="7">
        <v>4</v>
      </c>
      <c r="D66" s="106">
        <v>421001</v>
      </c>
      <c r="E66" s="100"/>
      <c r="F66" s="111" t="s">
        <v>219</v>
      </c>
      <c r="G66" s="243"/>
      <c r="H66" s="243">
        <v>1500</v>
      </c>
      <c r="I66" s="32"/>
      <c r="J66" t="str">
        <f>VLOOKUP(D66,NOMS!$A:$B,2,FALSE)</f>
        <v>Yohan LASSALLE</v>
      </c>
    </row>
    <row r="67" spans="1:10" x14ac:dyDescent="0.35">
      <c r="A67" s="4">
        <v>44729</v>
      </c>
      <c r="B67" s="105"/>
      <c r="C67" s="7">
        <v>1</v>
      </c>
      <c r="D67" s="96">
        <v>155001</v>
      </c>
      <c r="E67" s="100" t="s">
        <v>205</v>
      </c>
      <c r="F67" s="111" t="s">
        <v>220</v>
      </c>
      <c r="G67" s="243">
        <v>1500</v>
      </c>
      <c r="H67" s="243"/>
      <c r="I67" s="32"/>
      <c r="J67" t="e">
        <f>VLOOKUP(D67,NOMS!$A:$B,2,FALSE)</f>
        <v>#N/A</v>
      </c>
    </row>
    <row r="68" spans="1:10" x14ac:dyDescent="0.35">
      <c r="A68" s="4">
        <v>44729</v>
      </c>
      <c r="B68" s="105"/>
      <c r="C68" s="7">
        <v>7</v>
      </c>
      <c r="D68" s="106">
        <v>787500</v>
      </c>
      <c r="E68" s="100"/>
      <c r="F68" s="111" t="s">
        <v>220</v>
      </c>
      <c r="G68" s="243"/>
      <c r="H68" s="243">
        <v>1500</v>
      </c>
      <c r="I68" s="32"/>
      <c r="J68" t="e">
        <f>VLOOKUP(D68,NOMS!$A:$B,2,FALSE)</f>
        <v>#N/A</v>
      </c>
    </row>
    <row r="69" spans="1:10" x14ac:dyDescent="0.35">
      <c r="A69" s="4">
        <v>44777</v>
      </c>
      <c r="B69" s="105"/>
      <c r="C69" s="7">
        <v>6</v>
      </c>
      <c r="D69" s="106">
        <v>647000</v>
      </c>
      <c r="E69" s="100"/>
      <c r="F69" s="111" t="s">
        <v>224</v>
      </c>
      <c r="G69" s="243">
        <v>661.14</v>
      </c>
      <c r="H69" s="243"/>
      <c r="I69" s="32"/>
      <c r="J69" t="e">
        <f>VLOOKUP(D69,NOMS!$A:$B,2,FALSE)</f>
        <v>#N/A</v>
      </c>
    </row>
    <row r="70" spans="1:10" x14ac:dyDescent="0.35">
      <c r="A70" s="4">
        <v>44777</v>
      </c>
      <c r="B70" s="105"/>
      <c r="C70" s="7">
        <v>4</v>
      </c>
      <c r="D70" s="106">
        <v>421026</v>
      </c>
      <c r="E70" s="100"/>
      <c r="F70" s="111" t="s">
        <v>224</v>
      </c>
      <c r="G70" s="243"/>
      <c r="H70" s="243">
        <v>661.14</v>
      </c>
      <c r="I70" s="32"/>
      <c r="J70" t="str">
        <f>VLOOKUP(D70,NOMS!$A:$B,2,FALSE)</f>
        <v>Adelmas NESLIDE</v>
      </c>
    </row>
    <row r="71" spans="1:10" x14ac:dyDescent="0.35">
      <c r="A71" s="4">
        <v>44777</v>
      </c>
      <c r="B71" s="105"/>
      <c r="C71" s="7">
        <v>1</v>
      </c>
      <c r="D71" s="106">
        <v>155026</v>
      </c>
      <c r="E71" s="100" t="s">
        <v>205</v>
      </c>
      <c r="F71" s="111" t="s">
        <v>225</v>
      </c>
      <c r="G71" s="243">
        <v>661.14</v>
      </c>
      <c r="H71" s="243"/>
      <c r="I71" s="32"/>
      <c r="J71" t="e">
        <f>VLOOKUP(D71,NOMS!$A:$B,2,FALSE)</f>
        <v>#N/A</v>
      </c>
    </row>
    <row r="72" spans="1:10" x14ac:dyDescent="0.35">
      <c r="A72" s="4">
        <v>44777</v>
      </c>
      <c r="B72" s="105"/>
      <c r="C72" s="7">
        <v>7</v>
      </c>
      <c r="D72" s="106">
        <v>787500</v>
      </c>
      <c r="E72" s="100"/>
      <c r="F72" s="111" t="s">
        <v>225</v>
      </c>
      <c r="G72" s="243"/>
      <c r="H72" s="243">
        <v>661.14</v>
      </c>
      <c r="I72" s="32"/>
      <c r="J72" t="e">
        <f>VLOOKUP(D72,NOMS!$A:$B,2,FALSE)</f>
        <v>#N/A</v>
      </c>
    </row>
    <row r="73" spans="1:10" x14ac:dyDescent="0.35">
      <c r="A73" s="4">
        <v>44777</v>
      </c>
      <c r="B73" s="105"/>
      <c r="C73" s="7">
        <v>4</v>
      </c>
      <c r="D73" s="106">
        <v>421026</v>
      </c>
      <c r="E73" s="100" t="s">
        <v>205</v>
      </c>
      <c r="F73" s="111" t="s">
        <v>224</v>
      </c>
      <c r="G73" s="243">
        <v>661.14</v>
      </c>
      <c r="H73" s="243"/>
      <c r="I73" s="32"/>
      <c r="J73" t="str">
        <f>VLOOKUP(D73,NOMS!$A:$B,2,FALSE)</f>
        <v>Adelmas NESLIDE</v>
      </c>
    </row>
    <row r="74" spans="1:10" x14ac:dyDescent="0.35">
      <c r="A74" s="4">
        <v>44777</v>
      </c>
      <c r="B74" s="105"/>
      <c r="C74" s="7">
        <v>5</v>
      </c>
      <c r="D74" s="106">
        <v>512100</v>
      </c>
      <c r="E74" s="100"/>
      <c r="F74" s="111" t="s">
        <v>224</v>
      </c>
      <c r="G74" s="243"/>
      <c r="H74" s="243">
        <v>661.14</v>
      </c>
      <c r="I74" s="32"/>
      <c r="J74" t="e">
        <f>VLOOKUP(D74,NOMS!$A:$B,2,FALSE)</f>
        <v>#N/A</v>
      </c>
    </row>
    <row r="75" spans="1:10" x14ac:dyDescent="0.35">
      <c r="A75" s="4">
        <v>44802</v>
      </c>
      <c r="B75" s="105"/>
      <c r="C75" s="7">
        <v>1</v>
      </c>
      <c r="D75" s="106">
        <v>155010</v>
      </c>
      <c r="E75" s="100" t="s">
        <v>205</v>
      </c>
      <c r="F75" s="111" t="s">
        <v>226</v>
      </c>
      <c r="G75" s="243">
        <v>880.24</v>
      </c>
      <c r="H75" s="243"/>
      <c r="I75" s="32"/>
      <c r="J75" t="e">
        <f>VLOOKUP(D75,NOMS!$A:$B,2,FALSE)</f>
        <v>#N/A</v>
      </c>
    </row>
    <row r="76" spans="1:10" x14ac:dyDescent="0.35">
      <c r="A76" s="4">
        <v>44802</v>
      </c>
      <c r="B76" s="105"/>
      <c r="C76" s="7">
        <v>7</v>
      </c>
      <c r="D76" s="106">
        <v>787500</v>
      </c>
      <c r="E76" s="100"/>
      <c r="F76" s="111" t="s">
        <v>226</v>
      </c>
      <c r="G76" s="243"/>
      <c r="H76" s="243">
        <v>880.24</v>
      </c>
      <c r="I76" s="32"/>
      <c r="J76" t="e">
        <f>VLOOKUP(D76,NOMS!$A:$B,2,FALSE)</f>
        <v>#N/A</v>
      </c>
    </row>
    <row r="77" spans="1:10" x14ac:dyDescent="0.35">
      <c r="A77" s="4">
        <v>44802</v>
      </c>
      <c r="B77" s="105"/>
      <c r="C77" s="7">
        <v>4</v>
      </c>
      <c r="D77" s="106">
        <v>421010</v>
      </c>
      <c r="E77" s="100" t="s">
        <v>205</v>
      </c>
      <c r="F77" s="111" t="s">
        <v>227</v>
      </c>
      <c r="G77" s="243">
        <v>880.24</v>
      </c>
      <c r="H77" s="243"/>
      <c r="I77" s="32"/>
      <c r="J77" t="str">
        <f>VLOOKUP(D77,NOMS!$A:$B,2,FALSE)</f>
        <v>Olivia LAPORAL</v>
      </c>
    </row>
    <row r="78" spans="1:10" x14ac:dyDescent="0.35">
      <c r="A78" s="4">
        <v>44802</v>
      </c>
      <c r="B78" s="105"/>
      <c r="C78" s="7">
        <v>5</v>
      </c>
      <c r="D78" s="106">
        <v>512100</v>
      </c>
      <c r="E78" s="100"/>
      <c r="F78" s="111" t="s">
        <v>227</v>
      </c>
      <c r="G78" s="243"/>
      <c r="H78" s="243">
        <v>880.24</v>
      </c>
      <c r="I78" s="32"/>
      <c r="J78" t="e">
        <f>VLOOKUP(D78,NOMS!$A:$B,2,FALSE)</f>
        <v>#N/A</v>
      </c>
    </row>
    <row r="79" spans="1:10" x14ac:dyDescent="0.35">
      <c r="A79" s="95">
        <v>44802</v>
      </c>
      <c r="B79" s="95"/>
      <c r="C79" s="96">
        <v>6</v>
      </c>
      <c r="D79" s="102">
        <v>647000</v>
      </c>
      <c r="E79" s="97"/>
      <c r="F79" s="111" t="s">
        <v>227</v>
      </c>
      <c r="G79" s="243">
        <v>880.24</v>
      </c>
      <c r="H79" s="243"/>
      <c r="I79" s="32"/>
      <c r="J79" t="e">
        <f>VLOOKUP(D79,NOMS!$A:$B,2,FALSE)</f>
        <v>#N/A</v>
      </c>
    </row>
    <row r="80" spans="1:10" x14ac:dyDescent="0.35">
      <c r="A80" s="95">
        <v>44802</v>
      </c>
      <c r="B80" s="95"/>
      <c r="C80" s="96">
        <v>4</v>
      </c>
      <c r="D80" s="102">
        <v>421010</v>
      </c>
      <c r="E80" s="100" t="s">
        <v>205</v>
      </c>
      <c r="F80" s="111" t="s">
        <v>227</v>
      </c>
      <c r="G80" s="243"/>
      <c r="H80" s="243">
        <v>880.24</v>
      </c>
      <c r="I80" s="32"/>
      <c r="J80" t="str">
        <f>VLOOKUP(D80,NOMS!$A:$B,2,FALSE)</f>
        <v>Olivia LAPORAL</v>
      </c>
    </row>
    <row r="81" spans="1:10" x14ac:dyDescent="0.35">
      <c r="A81" s="95">
        <v>44804</v>
      </c>
      <c r="B81" s="105"/>
      <c r="C81" s="96">
        <v>1</v>
      </c>
      <c r="D81" s="106">
        <v>155010</v>
      </c>
      <c r="E81" s="100" t="s">
        <v>205</v>
      </c>
      <c r="F81" s="111" t="s">
        <v>226</v>
      </c>
      <c r="G81" s="243">
        <v>316.05</v>
      </c>
      <c r="H81" s="243"/>
      <c r="I81" s="32"/>
      <c r="J81" t="e">
        <f>VLOOKUP(D81,NOMS!$A:$B,2,FALSE)</f>
        <v>#N/A</v>
      </c>
    </row>
    <row r="82" spans="1:10" x14ac:dyDescent="0.35">
      <c r="A82" s="4">
        <v>44804</v>
      </c>
      <c r="B82" s="105"/>
      <c r="C82" s="7">
        <v>7</v>
      </c>
      <c r="D82" s="106">
        <v>787500</v>
      </c>
      <c r="E82" s="100"/>
      <c r="F82" s="111" t="s">
        <v>226</v>
      </c>
      <c r="G82" s="243"/>
      <c r="H82" s="243">
        <v>316.05</v>
      </c>
      <c r="I82" s="32"/>
      <c r="J82" t="e">
        <f>VLOOKUP(D82,NOMS!$A:$B,2,FALSE)</f>
        <v>#N/A</v>
      </c>
    </row>
    <row r="83" spans="1:10" x14ac:dyDescent="0.35">
      <c r="A83" s="4">
        <v>44804</v>
      </c>
      <c r="B83" s="105"/>
      <c r="C83" s="7">
        <v>4</v>
      </c>
      <c r="D83" s="106">
        <v>421010</v>
      </c>
      <c r="E83" s="100" t="s">
        <v>205</v>
      </c>
      <c r="F83" s="111" t="s">
        <v>227</v>
      </c>
      <c r="G83" s="243">
        <v>316.05</v>
      </c>
      <c r="H83" s="243"/>
      <c r="I83" s="32"/>
      <c r="J83" t="str">
        <f>VLOOKUP(D83,NOMS!$A:$B,2,FALSE)</f>
        <v>Olivia LAPORAL</v>
      </c>
    </row>
    <row r="84" spans="1:10" x14ac:dyDescent="0.35">
      <c r="A84" s="4">
        <v>44804</v>
      </c>
      <c r="B84" s="105"/>
      <c r="C84" s="7">
        <v>5</v>
      </c>
      <c r="D84" s="106">
        <v>512100</v>
      </c>
      <c r="E84" s="100"/>
      <c r="F84" s="111" t="s">
        <v>227</v>
      </c>
      <c r="G84" s="243"/>
      <c r="H84" s="243">
        <v>316.05</v>
      </c>
      <c r="I84" s="32"/>
      <c r="J84" t="e">
        <f>VLOOKUP(D84,NOMS!$A:$B,2,FALSE)</f>
        <v>#N/A</v>
      </c>
    </row>
    <row r="85" spans="1:10" x14ac:dyDescent="0.35">
      <c r="A85" s="4">
        <v>44804</v>
      </c>
      <c r="B85" s="95"/>
      <c r="C85" s="96">
        <v>6</v>
      </c>
      <c r="D85" s="102">
        <v>647000</v>
      </c>
      <c r="E85" s="97"/>
      <c r="F85" s="111" t="s">
        <v>227</v>
      </c>
      <c r="G85" s="243">
        <v>316.05</v>
      </c>
      <c r="H85" s="243"/>
      <c r="I85" s="32"/>
      <c r="J85" t="e">
        <f>VLOOKUP(D85,NOMS!$A:$B,2,FALSE)</f>
        <v>#N/A</v>
      </c>
    </row>
    <row r="86" spans="1:10" x14ac:dyDescent="0.35">
      <c r="A86" s="4">
        <v>44804</v>
      </c>
      <c r="B86" s="95"/>
      <c r="C86" s="96">
        <v>4</v>
      </c>
      <c r="D86" s="102">
        <v>421010</v>
      </c>
      <c r="E86" s="100" t="s">
        <v>205</v>
      </c>
      <c r="F86" s="111" t="s">
        <v>227</v>
      </c>
      <c r="G86" s="243"/>
      <c r="H86" s="243">
        <v>316.05</v>
      </c>
      <c r="I86" s="32"/>
      <c r="J86" t="str">
        <f>VLOOKUP(D86,NOMS!$A:$B,2,FALSE)</f>
        <v>Olivia LAPORAL</v>
      </c>
    </row>
    <row r="87" spans="1:10" x14ac:dyDescent="0.35">
      <c r="A87" s="4">
        <v>44804</v>
      </c>
      <c r="B87" s="105"/>
      <c r="C87" s="7">
        <v>1</v>
      </c>
      <c r="D87" s="106">
        <v>155010</v>
      </c>
      <c r="E87" s="100" t="s">
        <v>228</v>
      </c>
      <c r="F87" s="111" t="s">
        <v>226</v>
      </c>
      <c r="G87" s="243">
        <v>159.6</v>
      </c>
      <c r="H87" s="243"/>
      <c r="I87" s="32"/>
      <c r="J87" t="e">
        <f>VLOOKUP(D87,NOMS!$A:$B,2,FALSE)</f>
        <v>#N/A</v>
      </c>
    </row>
    <row r="88" spans="1:10" x14ac:dyDescent="0.35">
      <c r="A88" s="4">
        <v>44804</v>
      </c>
      <c r="B88" s="105"/>
      <c r="C88" s="7">
        <v>7</v>
      </c>
      <c r="D88" s="106">
        <v>787500</v>
      </c>
      <c r="E88" s="100"/>
      <c r="F88" s="111" t="s">
        <v>226</v>
      </c>
      <c r="G88" s="243"/>
      <c r="H88" s="243">
        <v>159.6</v>
      </c>
      <c r="I88" s="32"/>
      <c r="J88" t="e">
        <f>VLOOKUP(D88,NOMS!$A:$B,2,FALSE)</f>
        <v>#N/A</v>
      </c>
    </row>
    <row r="89" spans="1:10" x14ac:dyDescent="0.35">
      <c r="A89" s="4">
        <v>44804</v>
      </c>
      <c r="B89" s="105"/>
      <c r="C89" s="7">
        <v>4</v>
      </c>
      <c r="D89" s="106">
        <v>421010</v>
      </c>
      <c r="E89" s="100" t="s">
        <v>228</v>
      </c>
      <c r="F89" s="111" t="s">
        <v>227</v>
      </c>
      <c r="G89" s="243">
        <v>159.6</v>
      </c>
      <c r="H89" s="243"/>
      <c r="I89" s="32"/>
      <c r="J89" t="str">
        <f>VLOOKUP(D89,NOMS!$A:$B,2,FALSE)</f>
        <v>Olivia LAPORAL</v>
      </c>
    </row>
    <row r="90" spans="1:10" x14ac:dyDescent="0.35">
      <c r="A90" s="4">
        <v>44804</v>
      </c>
      <c r="B90" s="105"/>
      <c r="C90" s="7">
        <v>5</v>
      </c>
      <c r="D90" s="106">
        <v>512100</v>
      </c>
      <c r="E90" s="100"/>
      <c r="F90" s="111" t="s">
        <v>227</v>
      </c>
      <c r="G90" s="243"/>
      <c r="H90" s="243">
        <v>159.6</v>
      </c>
      <c r="I90" s="32"/>
      <c r="J90" t="e">
        <f>VLOOKUP(D90,NOMS!$A:$B,2,FALSE)</f>
        <v>#N/A</v>
      </c>
    </row>
    <row r="91" spans="1:10" x14ac:dyDescent="0.35">
      <c r="A91" s="4">
        <v>44804</v>
      </c>
      <c r="B91" s="95"/>
      <c r="C91" s="96">
        <v>6</v>
      </c>
      <c r="D91" s="102">
        <v>647000</v>
      </c>
      <c r="E91" s="97"/>
      <c r="F91" s="111" t="s">
        <v>227</v>
      </c>
      <c r="G91" s="243">
        <v>159.6</v>
      </c>
      <c r="H91" s="243"/>
      <c r="I91" s="32"/>
      <c r="J91" t="e">
        <f>VLOOKUP(D91,NOMS!$A:$B,2,FALSE)</f>
        <v>#N/A</v>
      </c>
    </row>
    <row r="92" spans="1:10" x14ac:dyDescent="0.35">
      <c r="A92" s="4">
        <v>44804</v>
      </c>
      <c r="B92" s="95"/>
      <c r="C92" s="96">
        <v>4</v>
      </c>
      <c r="D92" s="102">
        <v>421010</v>
      </c>
      <c r="E92" s="100" t="s">
        <v>228</v>
      </c>
      <c r="F92" s="111" t="s">
        <v>227</v>
      </c>
      <c r="G92" s="243"/>
      <c r="H92" s="243">
        <v>159.6</v>
      </c>
      <c r="I92" s="32"/>
      <c r="J92" t="str">
        <f>VLOOKUP(D92,NOMS!$A:$B,2,FALSE)</f>
        <v>Olivia LAPORAL</v>
      </c>
    </row>
    <row r="93" spans="1:10" x14ac:dyDescent="0.35">
      <c r="A93" s="4">
        <v>44804</v>
      </c>
      <c r="B93" s="105"/>
      <c r="C93" s="7">
        <v>1</v>
      </c>
      <c r="D93" s="106">
        <v>155010</v>
      </c>
      <c r="E93" s="100" t="s">
        <v>230</v>
      </c>
      <c r="F93" s="111" t="s">
        <v>226</v>
      </c>
      <c r="G93" s="243">
        <v>64.31</v>
      </c>
      <c r="H93" s="243"/>
      <c r="I93" s="32"/>
      <c r="J93" t="e">
        <f>VLOOKUP(D93,NOMS!$A:$B,2,FALSE)</f>
        <v>#N/A</v>
      </c>
    </row>
    <row r="94" spans="1:10" x14ac:dyDescent="0.35">
      <c r="A94" s="4">
        <v>44804</v>
      </c>
      <c r="B94" s="105"/>
      <c r="C94" s="7">
        <v>7</v>
      </c>
      <c r="D94" s="106">
        <v>787500</v>
      </c>
      <c r="E94" s="100"/>
      <c r="F94" s="111" t="s">
        <v>226</v>
      </c>
      <c r="G94" s="243"/>
      <c r="H94" s="243">
        <v>64.31</v>
      </c>
      <c r="I94" s="32"/>
      <c r="J94" t="e">
        <f>VLOOKUP(D94,NOMS!$A:$B,2,FALSE)</f>
        <v>#N/A</v>
      </c>
    </row>
    <row r="95" spans="1:10" x14ac:dyDescent="0.35">
      <c r="A95" s="4">
        <v>44804</v>
      </c>
      <c r="B95" s="105"/>
      <c r="C95" s="7">
        <v>4</v>
      </c>
      <c r="D95" s="106">
        <v>421010</v>
      </c>
      <c r="E95" s="100" t="s">
        <v>230</v>
      </c>
      <c r="F95" s="111" t="s">
        <v>227</v>
      </c>
      <c r="G95" s="243">
        <v>64.31</v>
      </c>
      <c r="H95" s="243"/>
      <c r="I95" s="32"/>
      <c r="J95" t="str">
        <f>VLOOKUP(D95,NOMS!$A:$B,2,FALSE)</f>
        <v>Olivia LAPORAL</v>
      </c>
    </row>
    <row r="96" spans="1:10" x14ac:dyDescent="0.35">
      <c r="A96" s="4">
        <v>44804</v>
      </c>
      <c r="B96" s="105"/>
      <c r="C96" s="7">
        <v>5</v>
      </c>
      <c r="D96" s="106">
        <v>512100</v>
      </c>
      <c r="E96" s="100"/>
      <c r="F96" s="111" t="s">
        <v>227</v>
      </c>
      <c r="G96" s="243"/>
      <c r="H96" s="243">
        <v>64.31</v>
      </c>
      <c r="I96" s="32"/>
      <c r="J96" t="e">
        <f>VLOOKUP(D96,NOMS!$A:$B,2,FALSE)</f>
        <v>#N/A</v>
      </c>
    </row>
    <row r="97" spans="1:10" x14ac:dyDescent="0.35">
      <c r="A97" s="4">
        <v>44804</v>
      </c>
      <c r="B97" s="95"/>
      <c r="C97" s="96">
        <v>6</v>
      </c>
      <c r="D97" s="102">
        <v>647000</v>
      </c>
      <c r="E97" s="97"/>
      <c r="F97" s="111" t="s">
        <v>227</v>
      </c>
      <c r="G97" s="243">
        <v>64.31</v>
      </c>
      <c r="H97" s="243"/>
      <c r="I97" s="32"/>
      <c r="J97" t="e">
        <f>VLOOKUP(D97,NOMS!$A:$B,2,FALSE)</f>
        <v>#N/A</v>
      </c>
    </row>
    <row r="98" spans="1:10" x14ac:dyDescent="0.35">
      <c r="A98" s="4">
        <v>44804</v>
      </c>
      <c r="B98" s="95"/>
      <c r="C98" s="96">
        <v>4</v>
      </c>
      <c r="D98" s="102">
        <v>421010</v>
      </c>
      <c r="E98" s="100" t="s">
        <v>230</v>
      </c>
      <c r="F98" s="111" t="s">
        <v>227</v>
      </c>
      <c r="G98" s="243"/>
      <c r="H98" s="243">
        <v>64.31</v>
      </c>
      <c r="I98" s="32"/>
      <c r="J98" t="str">
        <f>VLOOKUP(D98,NOMS!$A:$B,2,FALSE)</f>
        <v>Olivia LAPORAL</v>
      </c>
    </row>
    <row r="99" spans="1:10" x14ac:dyDescent="0.35">
      <c r="A99" s="4">
        <v>44804</v>
      </c>
      <c r="B99" s="105"/>
      <c r="C99" s="7">
        <v>1</v>
      </c>
      <c r="D99" s="106">
        <v>155010</v>
      </c>
      <c r="E99" s="100" t="s">
        <v>228</v>
      </c>
      <c r="F99" s="111" t="s">
        <v>226</v>
      </c>
      <c r="G99" s="243">
        <v>79.8</v>
      </c>
      <c r="H99" s="243"/>
      <c r="I99" s="32"/>
      <c r="J99" t="e">
        <f>VLOOKUP(D99,NOMS!$A:$B,2,FALSE)</f>
        <v>#N/A</v>
      </c>
    </row>
    <row r="100" spans="1:10" x14ac:dyDescent="0.35">
      <c r="A100" s="4">
        <v>44804</v>
      </c>
      <c r="B100" s="105"/>
      <c r="C100" s="7">
        <v>7</v>
      </c>
      <c r="D100" s="106">
        <v>787500</v>
      </c>
      <c r="E100" s="100"/>
      <c r="F100" s="111" t="s">
        <v>226</v>
      </c>
      <c r="G100" s="243"/>
      <c r="H100" s="243">
        <v>79.8</v>
      </c>
      <c r="I100" s="32"/>
      <c r="J100" t="e">
        <f>VLOOKUP(D100,NOMS!$A:$B,2,FALSE)</f>
        <v>#N/A</v>
      </c>
    </row>
    <row r="101" spans="1:10" x14ac:dyDescent="0.35">
      <c r="A101" s="4">
        <v>44804</v>
      </c>
      <c r="B101" s="105"/>
      <c r="C101" s="7">
        <v>4</v>
      </c>
      <c r="D101" s="106">
        <v>421010</v>
      </c>
      <c r="E101" s="100" t="s">
        <v>228</v>
      </c>
      <c r="F101" s="111" t="s">
        <v>227</v>
      </c>
      <c r="G101" s="243">
        <v>79.8</v>
      </c>
      <c r="H101" s="243"/>
      <c r="I101" s="32"/>
      <c r="J101" t="str">
        <f>VLOOKUP(D101,NOMS!$A:$B,2,FALSE)</f>
        <v>Olivia LAPORAL</v>
      </c>
    </row>
    <row r="102" spans="1:10" x14ac:dyDescent="0.35">
      <c r="A102" s="4">
        <v>44804</v>
      </c>
      <c r="B102" s="105"/>
      <c r="C102" s="7">
        <v>5</v>
      </c>
      <c r="D102" s="106">
        <v>512100</v>
      </c>
      <c r="E102" s="100"/>
      <c r="F102" s="111" t="s">
        <v>227</v>
      </c>
      <c r="G102" s="243"/>
      <c r="H102" s="243">
        <v>79.8</v>
      </c>
      <c r="I102" s="32"/>
      <c r="J102" t="e">
        <f>VLOOKUP(D102,NOMS!$A:$B,2,FALSE)</f>
        <v>#N/A</v>
      </c>
    </row>
    <row r="103" spans="1:10" x14ac:dyDescent="0.35">
      <c r="A103" s="4">
        <v>44804</v>
      </c>
      <c r="B103" s="95"/>
      <c r="C103" s="96">
        <v>6</v>
      </c>
      <c r="D103" s="102">
        <v>647000</v>
      </c>
      <c r="E103" s="97"/>
      <c r="F103" s="111" t="s">
        <v>227</v>
      </c>
      <c r="G103" s="243">
        <v>79.8</v>
      </c>
      <c r="H103" s="243"/>
      <c r="I103" s="32"/>
      <c r="J103" t="e">
        <f>VLOOKUP(D103,NOMS!$A:$B,2,FALSE)</f>
        <v>#N/A</v>
      </c>
    </row>
    <row r="104" spans="1:10" x14ac:dyDescent="0.35">
      <c r="A104" s="4">
        <v>44804</v>
      </c>
      <c r="B104" s="95"/>
      <c r="C104" s="96">
        <v>4</v>
      </c>
      <c r="D104" s="102">
        <v>421010</v>
      </c>
      <c r="E104" s="100" t="s">
        <v>228</v>
      </c>
      <c r="F104" s="111" t="s">
        <v>227</v>
      </c>
      <c r="G104" s="243"/>
      <c r="H104" s="243">
        <v>79.8</v>
      </c>
      <c r="I104" s="32"/>
      <c r="J104" t="str">
        <f>VLOOKUP(D104,NOMS!$A:$B,2,FALSE)</f>
        <v>Olivia LAPORAL</v>
      </c>
    </row>
    <row r="105" spans="1:10" x14ac:dyDescent="0.35">
      <c r="A105" s="105">
        <v>44795</v>
      </c>
      <c r="B105" s="105"/>
      <c r="C105" s="106">
        <v>1</v>
      </c>
      <c r="D105" s="106">
        <v>155002</v>
      </c>
      <c r="E105" s="100" t="s">
        <v>228</v>
      </c>
      <c r="F105" s="111" t="s">
        <v>231</v>
      </c>
      <c r="G105" s="243">
        <v>707</v>
      </c>
      <c r="H105" s="243"/>
      <c r="I105" s="32"/>
      <c r="J105" t="e">
        <f>VLOOKUP(D105,NOMS!$A:$B,2,FALSE)</f>
        <v>#N/A</v>
      </c>
    </row>
    <row r="106" spans="1:10" x14ac:dyDescent="0.35">
      <c r="A106" s="105">
        <v>44795</v>
      </c>
      <c r="B106" s="105"/>
      <c r="C106" s="106">
        <v>7</v>
      </c>
      <c r="D106" s="106">
        <v>787500</v>
      </c>
      <c r="E106" s="100"/>
      <c r="F106" s="111" t="s">
        <v>231</v>
      </c>
      <c r="G106" s="243"/>
      <c r="H106" s="243">
        <v>707</v>
      </c>
      <c r="I106" s="32"/>
      <c r="J106" t="e">
        <f>VLOOKUP(D106,NOMS!$A:$B,2,FALSE)</f>
        <v>#N/A</v>
      </c>
    </row>
    <row r="107" spans="1:10" x14ac:dyDescent="0.35">
      <c r="A107" s="105">
        <v>44795</v>
      </c>
      <c r="B107" s="105"/>
      <c r="C107" s="106">
        <v>4</v>
      </c>
      <c r="D107" s="106">
        <v>421002</v>
      </c>
      <c r="E107" s="100" t="s">
        <v>228</v>
      </c>
      <c r="F107" s="111" t="s">
        <v>232</v>
      </c>
      <c r="G107" s="243">
        <v>707</v>
      </c>
      <c r="H107" s="243"/>
      <c r="I107" s="32"/>
      <c r="J107" t="str">
        <f>VLOOKUP(D107,NOMS!$A:$B,2,FALSE)</f>
        <v>Eric CHARTON</v>
      </c>
    </row>
    <row r="108" spans="1:10" x14ac:dyDescent="0.35">
      <c r="A108" s="105">
        <v>44795</v>
      </c>
      <c r="B108" s="105"/>
      <c r="C108" s="106">
        <v>5</v>
      </c>
      <c r="D108" s="106">
        <v>512100</v>
      </c>
      <c r="E108" s="100"/>
      <c r="F108" s="111" t="s">
        <v>232</v>
      </c>
      <c r="G108" s="243"/>
      <c r="H108" s="243">
        <v>707</v>
      </c>
      <c r="I108" s="32"/>
      <c r="J108" t="e">
        <f>VLOOKUP(D108,NOMS!$A:$B,2,FALSE)</f>
        <v>#N/A</v>
      </c>
    </row>
    <row r="109" spans="1:10" x14ac:dyDescent="0.35">
      <c r="A109" s="105">
        <v>44795</v>
      </c>
      <c r="B109" s="105"/>
      <c r="C109" s="106">
        <v>6</v>
      </c>
      <c r="D109" s="136">
        <v>647000</v>
      </c>
      <c r="E109" s="100"/>
      <c r="F109" s="111" t="s">
        <v>232</v>
      </c>
      <c r="G109" s="243">
        <v>707</v>
      </c>
      <c r="H109" s="243"/>
      <c r="I109" s="32"/>
      <c r="J109" t="e">
        <f>VLOOKUP(D109,NOMS!$A:$B,2,FALSE)</f>
        <v>#N/A</v>
      </c>
    </row>
    <row r="110" spans="1:10" x14ac:dyDescent="0.35">
      <c r="A110" s="105">
        <v>44795</v>
      </c>
      <c r="B110" s="105"/>
      <c r="C110" s="106">
        <v>4</v>
      </c>
      <c r="D110" s="136">
        <v>421002</v>
      </c>
      <c r="E110" s="100" t="s">
        <v>228</v>
      </c>
      <c r="F110" s="111" t="s">
        <v>232</v>
      </c>
      <c r="G110" s="243"/>
      <c r="H110" s="243">
        <v>707</v>
      </c>
      <c r="I110" s="32"/>
      <c r="J110" t="str">
        <f>VLOOKUP(D110,NOMS!$A:$B,2,FALSE)</f>
        <v>Eric CHARTON</v>
      </c>
    </row>
    <row r="111" spans="1:10" x14ac:dyDescent="0.35">
      <c r="A111" s="4">
        <v>44799</v>
      </c>
      <c r="B111" s="105"/>
      <c r="C111" s="7">
        <v>1</v>
      </c>
      <c r="D111" s="106">
        <v>155019</v>
      </c>
      <c r="E111" s="100" t="s">
        <v>205</v>
      </c>
      <c r="F111" s="111" t="s">
        <v>233</v>
      </c>
      <c r="G111" s="243">
        <v>1500</v>
      </c>
      <c r="H111" s="243"/>
      <c r="I111" s="32"/>
      <c r="J111" t="e">
        <f>VLOOKUP(D111,NOMS!$A:$B,2,FALSE)</f>
        <v>#N/A</v>
      </c>
    </row>
    <row r="112" spans="1:10" x14ac:dyDescent="0.35">
      <c r="A112" s="4">
        <v>44799</v>
      </c>
      <c r="B112" s="105"/>
      <c r="C112" s="7">
        <v>7</v>
      </c>
      <c r="D112" s="106">
        <v>787500</v>
      </c>
      <c r="E112" s="100"/>
      <c r="F112" s="111" t="s">
        <v>233</v>
      </c>
      <c r="G112" s="243"/>
      <c r="H112" s="243">
        <v>1500</v>
      </c>
      <c r="I112" s="32"/>
      <c r="J112" t="e">
        <f>VLOOKUP(D112,NOMS!$A:$B,2,FALSE)</f>
        <v>#N/A</v>
      </c>
    </row>
    <row r="113" spans="1:10" x14ac:dyDescent="0.35">
      <c r="A113" s="4">
        <v>44799</v>
      </c>
      <c r="B113" s="105"/>
      <c r="C113" s="7">
        <v>4</v>
      </c>
      <c r="D113" s="106">
        <v>421019</v>
      </c>
      <c r="E113" s="100" t="s">
        <v>205</v>
      </c>
      <c r="F113" s="111" t="s">
        <v>234</v>
      </c>
      <c r="G113" s="243">
        <v>1500</v>
      </c>
      <c r="H113" s="243"/>
      <c r="I113" s="32"/>
      <c r="J113" t="str">
        <f>VLOOKUP(D113,NOMS!$A:$B,2,FALSE)</f>
        <v>Mylene MARTIN</v>
      </c>
    </row>
    <row r="114" spans="1:10" x14ac:dyDescent="0.35">
      <c r="A114" s="4">
        <v>44799</v>
      </c>
      <c r="B114" s="105"/>
      <c r="C114" s="7">
        <v>5</v>
      </c>
      <c r="D114" s="106">
        <v>512100</v>
      </c>
      <c r="E114" s="100"/>
      <c r="F114" s="111" t="s">
        <v>234</v>
      </c>
      <c r="G114" s="243"/>
      <c r="H114" s="243">
        <v>1500</v>
      </c>
      <c r="I114" s="32"/>
      <c r="J114" t="e">
        <f>VLOOKUP(D114,NOMS!$A:$B,2,FALSE)</f>
        <v>#N/A</v>
      </c>
    </row>
    <row r="115" spans="1:10" x14ac:dyDescent="0.35">
      <c r="A115" s="4">
        <v>44799</v>
      </c>
      <c r="B115" s="95"/>
      <c r="C115" s="96">
        <v>6</v>
      </c>
      <c r="D115" s="102">
        <v>647000</v>
      </c>
      <c r="E115" s="97"/>
      <c r="F115" s="111" t="s">
        <v>234</v>
      </c>
      <c r="G115" s="243">
        <v>1500</v>
      </c>
      <c r="H115" s="243"/>
      <c r="I115" s="32"/>
      <c r="J115" t="e">
        <f>VLOOKUP(D115,NOMS!$A:$B,2,FALSE)</f>
        <v>#N/A</v>
      </c>
    </row>
    <row r="116" spans="1:10" x14ac:dyDescent="0.35">
      <c r="A116" s="4">
        <v>44799</v>
      </c>
      <c r="B116" s="95"/>
      <c r="C116" s="96">
        <v>4</v>
      </c>
      <c r="D116" s="106">
        <v>421019</v>
      </c>
      <c r="E116" s="100" t="s">
        <v>205</v>
      </c>
      <c r="F116" s="111" t="s">
        <v>234</v>
      </c>
      <c r="G116" s="243"/>
      <c r="H116" s="243">
        <v>1500</v>
      </c>
      <c r="I116" s="32"/>
      <c r="J116" t="str">
        <f>VLOOKUP(D116,NOMS!$A:$B,2,FALSE)</f>
        <v>Mylene MARTIN</v>
      </c>
    </row>
    <row r="117" spans="1:10" x14ac:dyDescent="0.35">
      <c r="A117" s="95">
        <v>44802</v>
      </c>
      <c r="B117" s="105"/>
      <c r="C117" s="7">
        <v>1</v>
      </c>
      <c r="D117" s="106">
        <v>155013</v>
      </c>
      <c r="E117" s="100" t="s">
        <v>205</v>
      </c>
      <c r="F117" s="111" t="s">
        <v>235</v>
      </c>
      <c r="G117" s="243">
        <v>1500</v>
      </c>
      <c r="H117" s="243"/>
      <c r="I117" s="32"/>
      <c r="J117" t="e">
        <f>VLOOKUP(D117,NOMS!$A:$B,2,FALSE)</f>
        <v>#N/A</v>
      </c>
    </row>
    <row r="118" spans="1:10" x14ac:dyDescent="0.35">
      <c r="A118" s="95">
        <v>44802</v>
      </c>
      <c r="B118" s="105"/>
      <c r="C118" s="7">
        <v>7</v>
      </c>
      <c r="D118" s="106">
        <v>787500</v>
      </c>
      <c r="E118" s="100"/>
      <c r="F118" s="111" t="s">
        <v>235</v>
      </c>
      <c r="G118" s="243"/>
      <c r="H118" s="243">
        <v>1500</v>
      </c>
      <c r="I118" s="32"/>
      <c r="J118" t="e">
        <f>VLOOKUP(D118,NOMS!$A:$B,2,FALSE)</f>
        <v>#N/A</v>
      </c>
    </row>
    <row r="119" spans="1:10" x14ac:dyDescent="0.35">
      <c r="A119" s="95">
        <v>44802</v>
      </c>
      <c r="B119" s="105"/>
      <c r="C119" s="7">
        <v>4</v>
      </c>
      <c r="D119" s="106">
        <v>421013</v>
      </c>
      <c r="E119" s="100" t="s">
        <v>205</v>
      </c>
      <c r="F119" s="111" t="s">
        <v>236</v>
      </c>
      <c r="G119" s="243">
        <v>1500</v>
      </c>
      <c r="H119" s="243"/>
      <c r="I119" s="32"/>
      <c r="J119" t="str">
        <f>VLOOKUP(D119,NOMS!$A:$B,2,FALSE)</f>
        <v>Christelle CHOUAN</v>
      </c>
    </row>
    <row r="120" spans="1:10" x14ac:dyDescent="0.35">
      <c r="A120" s="95">
        <v>44802</v>
      </c>
      <c r="B120" s="105"/>
      <c r="C120" s="7">
        <v>5</v>
      </c>
      <c r="D120" s="106">
        <v>512100</v>
      </c>
      <c r="E120" s="100"/>
      <c r="F120" s="111" t="s">
        <v>236</v>
      </c>
      <c r="G120" s="243"/>
      <c r="H120" s="243">
        <v>1500</v>
      </c>
      <c r="I120" s="32"/>
      <c r="J120" t="e">
        <f>VLOOKUP(D120,NOMS!$A:$B,2,FALSE)</f>
        <v>#N/A</v>
      </c>
    </row>
    <row r="121" spans="1:10" x14ac:dyDescent="0.35">
      <c r="A121" s="95">
        <v>44802</v>
      </c>
      <c r="B121" s="95"/>
      <c r="C121" s="96">
        <v>6</v>
      </c>
      <c r="D121" s="102">
        <v>647000</v>
      </c>
      <c r="E121" s="97"/>
      <c r="F121" s="111" t="s">
        <v>236</v>
      </c>
      <c r="G121" s="243">
        <v>1500</v>
      </c>
      <c r="H121" s="243"/>
      <c r="I121" s="32"/>
      <c r="J121" t="e">
        <f>VLOOKUP(D121,NOMS!$A:$B,2,FALSE)</f>
        <v>#N/A</v>
      </c>
    </row>
    <row r="122" spans="1:10" x14ac:dyDescent="0.35">
      <c r="A122" s="95">
        <v>44802</v>
      </c>
      <c r="B122" s="95"/>
      <c r="C122" s="96">
        <v>4</v>
      </c>
      <c r="D122" s="106">
        <v>421013</v>
      </c>
      <c r="E122" s="100" t="s">
        <v>205</v>
      </c>
      <c r="F122" s="111" t="s">
        <v>236</v>
      </c>
      <c r="G122" s="243"/>
      <c r="H122" s="243">
        <v>1500</v>
      </c>
      <c r="I122" s="32"/>
      <c r="J122" t="str">
        <f>VLOOKUP(D122,NOMS!$A:$B,2,FALSE)</f>
        <v>Christelle CHOUAN</v>
      </c>
    </row>
    <row r="123" spans="1:10" x14ac:dyDescent="0.35">
      <c r="A123" s="95">
        <v>44802</v>
      </c>
      <c r="B123" s="105"/>
      <c r="C123" s="7">
        <v>1</v>
      </c>
      <c r="D123" s="106">
        <v>155014</v>
      </c>
      <c r="E123" s="100" t="s">
        <v>228</v>
      </c>
      <c r="F123" s="111" t="s">
        <v>237</v>
      </c>
      <c r="G123" s="243">
        <v>1000</v>
      </c>
      <c r="H123" s="243"/>
      <c r="I123" s="32"/>
      <c r="J123" t="e">
        <f>VLOOKUP(D123,NOMS!$A:$B,2,FALSE)</f>
        <v>#N/A</v>
      </c>
    </row>
    <row r="124" spans="1:10" x14ac:dyDescent="0.35">
      <c r="A124" s="95">
        <v>44802</v>
      </c>
      <c r="B124" s="105"/>
      <c r="C124" s="7">
        <v>7</v>
      </c>
      <c r="D124" s="106">
        <v>787500</v>
      </c>
      <c r="E124" s="100"/>
      <c r="F124" s="111" t="s">
        <v>237</v>
      </c>
      <c r="G124" s="243"/>
      <c r="H124" s="243">
        <v>1000</v>
      </c>
      <c r="I124" s="32"/>
      <c r="J124" t="e">
        <f>VLOOKUP(D124,NOMS!$A:$B,2,FALSE)</f>
        <v>#N/A</v>
      </c>
    </row>
    <row r="125" spans="1:10" x14ac:dyDescent="0.35">
      <c r="A125" s="95">
        <v>44802</v>
      </c>
      <c r="B125" s="105"/>
      <c r="C125" s="7">
        <v>4</v>
      </c>
      <c r="D125" s="106">
        <v>421014</v>
      </c>
      <c r="E125" s="100" t="s">
        <v>228</v>
      </c>
      <c r="F125" s="111" t="s">
        <v>238</v>
      </c>
      <c r="G125" s="243">
        <v>1000</v>
      </c>
      <c r="H125" s="243"/>
      <c r="I125" s="32"/>
      <c r="J125" t="str">
        <f>VLOOKUP(D125,NOMS!$A:$B,2,FALSE)</f>
        <v>Camille GUYOT</v>
      </c>
    </row>
    <row r="126" spans="1:10" x14ac:dyDescent="0.35">
      <c r="A126" s="95">
        <v>44802</v>
      </c>
      <c r="B126" s="105"/>
      <c r="C126" s="7">
        <v>5</v>
      </c>
      <c r="D126" s="106">
        <v>512100</v>
      </c>
      <c r="E126" s="100"/>
      <c r="F126" s="111" t="s">
        <v>238</v>
      </c>
      <c r="G126" s="243"/>
      <c r="H126" s="243">
        <v>1000</v>
      </c>
      <c r="I126" s="32"/>
      <c r="J126" t="e">
        <f>VLOOKUP(D126,NOMS!$A:$B,2,FALSE)</f>
        <v>#N/A</v>
      </c>
    </row>
    <row r="127" spans="1:10" x14ac:dyDescent="0.35">
      <c r="A127" s="95">
        <v>44802</v>
      </c>
      <c r="B127" s="95"/>
      <c r="C127" s="96">
        <v>6</v>
      </c>
      <c r="D127" s="102">
        <v>647000</v>
      </c>
      <c r="E127" s="97"/>
      <c r="F127" s="111" t="s">
        <v>238</v>
      </c>
      <c r="G127" s="243">
        <v>1000</v>
      </c>
      <c r="H127" s="243"/>
      <c r="I127" s="32"/>
      <c r="J127" t="e">
        <f>VLOOKUP(D127,NOMS!$A:$B,2,FALSE)</f>
        <v>#N/A</v>
      </c>
    </row>
    <row r="128" spans="1:10" x14ac:dyDescent="0.35">
      <c r="A128" s="95">
        <v>44802</v>
      </c>
      <c r="B128" s="95"/>
      <c r="C128" s="96">
        <v>4</v>
      </c>
      <c r="D128" s="106">
        <v>421014</v>
      </c>
      <c r="E128" s="100" t="s">
        <v>228</v>
      </c>
      <c r="F128" s="111" t="s">
        <v>238</v>
      </c>
      <c r="G128" s="243"/>
      <c r="H128" s="243">
        <v>1000</v>
      </c>
      <c r="I128" s="32"/>
      <c r="J128" t="str">
        <f>VLOOKUP(D128,NOMS!$A:$B,2,FALSE)</f>
        <v>Camille GUYOT</v>
      </c>
    </row>
    <row r="129" spans="1:10" x14ac:dyDescent="0.35">
      <c r="A129" s="95">
        <v>44803</v>
      </c>
      <c r="B129" s="95"/>
      <c r="C129" s="96">
        <v>4</v>
      </c>
      <c r="D129" s="100" t="s">
        <v>165</v>
      </c>
      <c r="E129" s="96"/>
      <c r="F129" s="194" t="s">
        <v>240</v>
      </c>
      <c r="G129" s="201"/>
      <c r="H129" s="201">
        <v>103.94</v>
      </c>
      <c r="I129" s="195"/>
      <c r="J129" t="e">
        <f>VLOOKUP(D129,NOMS!$A:$B,2,FALSE)</f>
        <v>#N/A</v>
      </c>
    </row>
    <row r="130" spans="1:10" x14ac:dyDescent="0.35">
      <c r="A130" s="95">
        <v>44803</v>
      </c>
      <c r="B130" s="95"/>
      <c r="C130" s="96">
        <v>6</v>
      </c>
      <c r="D130" s="100" t="s">
        <v>167</v>
      </c>
      <c r="E130" s="97"/>
      <c r="F130" s="101" t="s">
        <v>240</v>
      </c>
      <c r="G130" s="201">
        <v>103.94</v>
      </c>
      <c r="H130" s="201"/>
      <c r="I130" s="195"/>
      <c r="J130" t="e">
        <f>VLOOKUP(D130,NOMS!$A:$B,2,FALSE)</f>
        <v>#N/A</v>
      </c>
    </row>
    <row r="131" spans="1:10" x14ac:dyDescent="0.35">
      <c r="A131" s="95">
        <v>44803</v>
      </c>
      <c r="B131" s="95"/>
      <c r="C131" s="96">
        <v>4</v>
      </c>
      <c r="D131" s="100">
        <v>421001</v>
      </c>
      <c r="E131" s="132" t="s">
        <v>206</v>
      </c>
      <c r="F131" s="132" t="s">
        <v>239</v>
      </c>
      <c r="G131" s="201">
        <v>103.94</v>
      </c>
      <c r="H131" s="201"/>
      <c r="I131" s="195"/>
      <c r="J131" t="str">
        <f>VLOOKUP(D131,NOMS!$A:$B,2,FALSE)</f>
        <v>Yohan LASSALLE</v>
      </c>
    </row>
    <row r="132" spans="1:10" x14ac:dyDescent="0.35">
      <c r="A132" s="95">
        <v>44803</v>
      </c>
      <c r="B132" s="95"/>
      <c r="C132" s="96">
        <v>5</v>
      </c>
      <c r="D132" s="102">
        <v>512101</v>
      </c>
      <c r="E132" s="102"/>
      <c r="F132" s="132" t="s">
        <v>239</v>
      </c>
      <c r="G132" s="201"/>
      <c r="H132" s="201">
        <v>103.94</v>
      </c>
      <c r="I132" s="195"/>
      <c r="J132" t="e">
        <f>VLOOKUP(D132,NOMS!$A:$B,2,FALSE)</f>
        <v>#N/A</v>
      </c>
    </row>
    <row r="133" spans="1:10" x14ac:dyDescent="0.35">
      <c r="A133" s="95">
        <v>44803</v>
      </c>
      <c r="B133" s="95"/>
      <c r="C133" s="96">
        <v>4</v>
      </c>
      <c r="D133" s="102">
        <v>421001</v>
      </c>
      <c r="E133" s="102"/>
      <c r="F133" s="80" t="s">
        <v>240</v>
      </c>
      <c r="G133" s="102"/>
      <c r="H133" s="201">
        <v>103.94</v>
      </c>
      <c r="I133" s="195"/>
      <c r="J133" t="str">
        <f>VLOOKUP(D133,NOMS!$A:$B,2,FALSE)</f>
        <v>Yohan LASSALLE</v>
      </c>
    </row>
    <row r="134" spans="1:10" x14ac:dyDescent="0.35">
      <c r="A134" s="95">
        <v>44803</v>
      </c>
      <c r="B134" s="95"/>
      <c r="C134" s="96">
        <v>4</v>
      </c>
      <c r="D134" s="102" t="s">
        <v>165</v>
      </c>
      <c r="E134" s="97"/>
      <c r="F134" s="104" t="s">
        <v>240</v>
      </c>
      <c r="G134" s="201">
        <v>103.94</v>
      </c>
      <c r="H134" s="201"/>
      <c r="I134" s="195"/>
      <c r="J134" t="e">
        <f>VLOOKUP(D134,NOMS!$A:$B,2,FALSE)</f>
        <v>#N/A</v>
      </c>
    </row>
    <row r="135" spans="1:10" x14ac:dyDescent="0.35">
      <c r="A135" s="95">
        <v>44806</v>
      </c>
      <c r="B135" s="105"/>
      <c r="C135" s="96">
        <v>1</v>
      </c>
      <c r="D135" s="106">
        <v>155021</v>
      </c>
      <c r="E135" s="100" t="s">
        <v>205</v>
      </c>
      <c r="F135" s="111" t="s">
        <v>241</v>
      </c>
      <c r="G135" s="243">
        <v>1500</v>
      </c>
      <c r="H135" s="243"/>
      <c r="I135" s="32"/>
      <c r="J135" t="e">
        <f>VLOOKUP(D135,NOMS!$A:$B,2,FALSE)</f>
        <v>#N/A</v>
      </c>
    </row>
    <row r="136" spans="1:10" x14ac:dyDescent="0.35">
      <c r="A136" s="95">
        <v>44806</v>
      </c>
      <c r="B136" s="105"/>
      <c r="C136" s="96">
        <v>7</v>
      </c>
      <c r="D136" s="106">
        <v>787500</v>
      </c>
      <c r="E136" s="100"/>
      <c r="F136" s="111" t="s">
        <v>241</v>
      </c>
      <c r="G136" s="243"/>
      <c r="H136" s="243">
        <v>1500</v>
      </c>
      <c r="I136" s="32"/>
      <c r="J136" t="e">
        <f>VLOOKUP(D136,NOMS!$A:$B,2,FALSE)</f>
        <v>#N/A</v>
      </c>
    </row>
    <row r="137" spans="1:10" x14ac:dyDescent="0.35">
      <c r="A137" s="95">
        <v>44806</v>
      </c>
      <c r="B137" s="105"/>
      <c r="C137" s="96">
        <v>4</v>
      </c>
      <c r="D137" s="106">
        <v>421021</v>
      </c>
      <c r="E137" s="100" t="s">
        <v>205</v>
      </c>
      <c r="F137" s="111" t="s">
        <v>242</v>
      </c>
      <c r="G137" s="243">
        <v>1500</v>
      </c>
      <c r="H137" s="243"/>
      <c r="I137" s="32"/>
      <c r="J137" t="str">
        <f>VLOOKUP(D137,NOMS!$A:$B,2,FALSE)</f>
        <v>Max NOSIBOR</v>
      </c>
    </row>
    <row r="138" spans="1:10" x14ac:dyDescent="0.35">
      <c r="A138" s="95">
        <v>44806</v>
      </c>
      <c r="B138" s="105"/>
      <c r="C138" s="96">
        <v>5</v>
      </c>
      <c r="D138" s="106">
        <v>512100</v>
      </c>
      <c r="E138" s="100"/>
      <c r="F138" s="111" t="s">
        <v>242</v>
      </c>
      <c r="G138" s="243"/>
      <c r="H138" s="243">
        <v>1500</v>
      </c>
      <c r="I138" s="32"/>
      <c r="J138" t="e">
        <f>VLOOKUP(D138,NOMS!$A:$B,2,FALSE)</f>
        <v>#N/A</v>
      </c>
    </row>
    <row r="139" spans="1:10" x14ac:dyDescent="0.35">
      <c r="A139" s="95">
        <v>44806</v>
      </c>
      <c r="B139" s="95"/>
      <c r="C139" s="96">
        <v>6</v>
      </c>
      <c r="D139" s="102">
        <v>647000</v>
      </c>
      <c r="E139" s="97"/>
      <c r="F139" s="111" t="s">
        <v>242</v>
      </c>
      <c r="G139" s="243">
        <v>1500</v>
      </c>
      <c r="H139" s="243"/>
      <c r="I139" s="32"/>
      <c r="J139" t="e">
        <f>VLOOKUP(D139,NOMS!$A:$B,2,FALSE)</f>
        <v>#N/A</v>
      </c>
    </row>
    <row r="140" spans="1:10" x14ac:dyDescent="0.35">
      <c r="A140" s="95">
        <v>44806</v>
      </c>
      <c r="B140" s="95"/>
      <c r="C140" s="96">
        <v>4</v>
      </c>
      <c r="D140" s="102">
        <v>421021</v>
      </c>
      <c r="E140" s="100" t="s">
        <v>205</v>
      </c>
      <c r="F140" s="111" t="s">
        <v>242</v>
      </c>
      <c r="G140" s="243"/>
      <c r="H140" s="243">
        <v>1500</v>
      </c>
      <c r="I140" s="32"/>
      <c r="J140" t="str">
        <f>VLOOKUP(D140,NOMS!$A:$B,2,FALSE)</f>
        <v>Max NOSIBOR</v>
      </c>
    </row>
    <row r="141" spans="1:10" x14ac:dyDescent="0.35">
      <c r="A141" s="95">
        <v>44809</v>
      </c>
      <c r="B141" s="105"/>
      <c r="C141" s="7">
        <v>1</v>
      </c>
      <c r="D141" s="106">
        <v>155009</v>
      </c>
      <c r="E141" s="100" t="s">
        <v>205</v>
      </c>
      <c r="F141" s="111" t="s">
        <v>244</v>
      </c>
      <c r="G141" s="243">
        <v>1500</v>
      </c>
      <c r="H141" s="243"/>
      <c r="I141" s="32"/>
      <c r="J141" t="e">
        <f>VLOOKUP(D141,NOMS!$A:$B,2,FALSE)</f>
        <v>#N/A</v>
      </c>
    </row>
    <row r="142" spans="1:10" x14ac:dyDescent="0.35">
      <c r="A142" s="95">
        <v>44809</v>
      </c>
      <c r="B142" s="105"/>
      <c r="C142" s="7">
        <v>7</v>
      </c>
      <c r="D142" s="106">
        <v>787500</v>
      </c>
      <c r="E142" s="100"/>
      <c r="F142" s="111" t="s">
        <v>244</v>
      </c>
      <c r="G142" s="243"/>
      <c r="H142" s="243">
        <v>1500</v>
      </c>
      <c r="I142" s="32"/>
      <c r="J142" t="e">
        <f>VLOOKUP(D142,NOMS!$A:$B,2,FALSE)</f>
        <v>#N/A</v>
      </c>
    </row>
    <row r="143" spans="1:10" x14ac:dyDescent="0.35">
      <c r="A143" s="95">
        <v>44809</v>
      </c>
      <c r="B143" s="105"/>
      <c r="C143" s="7">
        <v>4</v>
      </c>
      <c r="D143" s="106">
        <v>421009</v>
      </c>
      <c r="E143" s="100" t="s">
        <v>205</v>
      </c>
      <c r="F143" s="111" t="s">
        <v>245</v>
      </c>
      <c r="G143" s="243">
        <v>1500</v>
      </c>
      <c r="H143" s="243"/>
      <c r="I143" s="32"/>
      <c r="J143" t="str">
        <f>VLOOKUP(D143,NOMS!$A:$B,2,FALSE)</f>
        <v>Eddy LORBEL</v>
      </c>
    </row>
    <row r="144" spans="1:10" x14ac:dyDescent="0.35">
      <c r="A144" s="95">
        <v>44809</v>
      </c>
      <c r="B144" s="105"/>
      <c r="C144" s="7">
        <v>5</v>
      </c>
      <c r="D144" s="106">
        <v>512100</v>
      </c>
      <c r="E144" s="100"/>
      <c r="F144" s="111" t="s">
        <v>245</v>
      </c>
      <c r="G144" s="243"/>
      <c r="H144" s="243">
        <v>1500</v>
      </c>
      <c r="I144" s="32"/>
      <c r="J144" t="e">
        <f>VLOOKUP(D144,NOMS!$A:$B,2,FALSE)</f>
        <v>#N/A</v>
      </c>
    </row>
    <row r="145" spans="1:10" x14ac:dyDescent="0.35">
      <c r="A145" s="95">
        <v>44809</v>
      </c>
      <c r="B145" s="95"/>
      <c r="C145" s="96">
        <v>6</v>
      </c>
      <c r="D145" s="102">
        <v>647000</v>
      </c>
      <c r="E145" s="97"/>
      <c r="F145" s="111" t="s">
        <v>245</v>
      </c>
      <c r="G145" s="243">
        <v>1500</v>
      </c>
      <c r="H145" s="243"/>
      <c r="I145" s="32"/>
      <c r="J145" t="e">
        <f>VLOOKUP(D145,NOMS!$A:$B,2,FALSE)</f>
        <v>#N/A</v>
      </c>
    </row>
    <row r="146" spans="1:10" x14ac:dyDescent="0.35">
      <c r="A146" s="95">
        <v>44809</v>
      </c>
      <c r="B146" s="95"/>
      <c r="C146" s="96">
        <v>4</v>
      </c>
      <c r="D146" s="102">
        <v>421009</v>
      </c>
      <c r="E146" s="100" t="s">
        <v>205</v>
      </c>
      <c r="F146" s="111" t="s">
        <v>245</v>
      </c>
      <c r="G146" s="243"/>
      <c r="H146" s="243">
        <v>1500</v>
      </c>
      <c r="I146" s="32"/>
      <c r="J146" t="str">
        <f>VLOOKUP(D146,NOMS!$A:$B,2,FALSE)</f>
        <v>Eddy LORBEL</v>
      </c>
    </row>
    <row r="147" spans="1:10" x14ac:dyDescent="0.35">
      <c r="A147" s="95">
        <v>44810</v>
      </c>
      <c r="B147" s="105"/>
      <c r="C147" s="96">
        <v>1</v>
      </c>
      <c r="D147" s="106">
        <v>155012</v>
      </c>
      <c r="E147" s="100" t="s">
        <v>205</v>
      </c>
      <c r="F147" s="111" t="s">
        <v>246</v>
      </c>
      <c r="G147" s="201">
        <v>1126.6300000000001</v>
      </c>
      <c r="H147" s="243"/>
      <c r="I147" s="32"/>
      <c r="J147" t="e">
        <f>VLOOKUP(D147,NOMS!$A:$B,2,FALSE)</f>
        <v>#N/A</v>
      </c>
    </row>
    <row r="148" spans="1:10" x14ac:dyDescent="0.35">
      <c r="A148" s="95">
        <v>44810</v>
      </c>
      <c r="B148" s="105"/>
      <c r="C148" s="96">
        <v>7</v>
      </c>
      <c r="D148" s="106">
        <v>787500</v>
      </c>
      <c r="E148" s="100"/>
      <c r="F148" s="111" t="s">
        <v>246</v>
      </c>
      <c r="G148" s="243"/>
      <c r="H148" s="201">
        <v>1126.6300000000001</v>
      </c>
      <c r="I148" s="32"/>
      <c r="J148" t="e">
        <f>VLOOKUP(D148,NOMS!$A:$B,2,FALSE)</f>
        <v>#N/A</v>
      </c>
    </row>
    <row r="149" spans="1:10" x14ac:dyDescent="0.35">
      <c r="A149" s="95">
        <v>44810</v>
      </c>
      <c r="B149" s="105"/>
      <c r="C149" s="96">
        <v>4</v>
      </c>
      <c r="D149" s="106">
        <v>421012</v>
      </c>
      <c r="E149" s="100" t="s">
        <v>205</v>
      </c>
      <c r="F149" s="111" t="s">
        <v>247</v>
      </c>
      <c r="G149" s="201">
        <v>1126.6300000000001</v>
      </c>
      <c r="H149" s="243"/>
      <c r="I149" s="32"/>
      <c r="J149" t="str">
        <f>VLOOKUP(D149,NOMS!$A:$B,2,FALSE)</f>
        <v>Lydia THALMENSI</v>
      </c>
    </row>
    <row r="150" spans="1:10" x14ac:dyDescent="0.35">
      <c r="A150" s="95">
        <v>44810</v>
      </c>
      <c r="B150" s="105"/>
      <c r="C150" s="96">
        <v>5</v>
      </c>
      <c r="D150" s="106">
        <v>512100</v>
      </c>
      <c r="E150" s="100"/>
      <c r="F150" s="111" t="s">
        <v>247</v>
      </c>
      <c r="G150" s="243"/>
      <c r="H150" s="201">
        <v>1126.6300000000001</v>
      </c>
      <c r="I150" s="32"/>
      <c r="J150" t="e">
        <f>VLOOKUP(D150,NOMS!$A:$B,2,FALSE)</f>
        <v>#N/A</v>
      </c>
    </row>
    <row r="151" spans="1:10" x14ac:dyDescent="0.35">
      <c r="A151" s="95">
        <v>44810</v>
      </c>
      <c r="B151" s="95"/>
      <c r="C151" s="96">
        <v>6</v>
      </c>
      <c r="D151" s="102">
        <v>647000</v>
      </c>
      <c r="E151" s="97"/>
      <c r="F151" s="111" t="s">
        <v>247</v>
      </c>
      <c r="G151" s="201">
        <v>1126.6300000000001</v>
      </c>
      <c r="H151" s="243"/>
      <c r="I151" s="32"/>
      <c r="J151" t="e">
        <f>VLOOKUP(D151,NOMS!$A:$B,2,FALSE)</f>
        <v>#N/A</v>
      </c>
    </row>
    <row r="152" spans="1:10" x14ac:dyDescent="0.35">
      <c r="A152" s="95">
        <v>44810</v>
      </c>
      <c r="B152" s="95"/>
      <c r="C152" s="96">
        <v>4</v>
      </c>
      <c r="D152" s="102">
        <v>421012</v>
      </c>
      <c r="E152" s="100" t="s">
        <v>205</v>
      </c>
      <c r="F152" s="111" t="s">
        <v>247</v>
      </c>
      <c r="G152" s="243"/>
      <c r="H152" s="201">
        <v>1126.6300000000001</v>
      </c>
      <c r="I152" s="32"/>
      <c r="J152" t="str">
        <f>VLOOKUP(D152,NOMS!$A:$B,2,FALSE)</f>
        <v>Lydia THALMENSI</v>
      </c>
    </row>
    <row r="153" spans="1:10" x14ac:dyDescent="0.35">
      <c r="A153" s="95">
        <v>44823</v>
      </c>
      <c r="B153" s="105"/>
      <c r="C153" s="7">
        <v>1</v>
      </c>
      <c r="D153" s="106">
        <v>155023</v>
      </c>
      <c r="E153" s="100" t="s">
        <v>228</v>
      </c>
      <c r="F153" s="111" t="s">
        <v>279</v>
      </c>
      <c r="G153" s="243">
        <v>174.55</v>
      </c>
      <c r="H153" s="243"/>
      <c r="I153" s="32"/>
      <c r="J153" t="e">
        <f>VLOOKUP(D153,NOMS!$A:$B,2,FALSE)</f>
        <v>#N/A</v>
      </c>
    </row>
    <row r="154" spans="1:10" x14ac:dyDescent="0.35">
      <c r="A154" s="95">
        <v>44823</v>
      </c>
      <c r="B154" s="105"/>
      <c r="C154" s="7">
        <v>7</v>
      </c>
      <c r="D154" s="106">
        <v>787500</v>
      </c>
      <c r="E154" s="100"/>
      <c r="F154" s="111" t="s">
        <v>279</v>
      </c>
      <c r="G154" s="243"/>
      <c r="H154" s="243">
        <v>174.55</v>
      </c>
      <c r="I154" s="32"/>
      <c r="J154" t="e">
        <f>VLOOKUP(D154,NOMS!$A:$B,2,FALSE)</f>
        <v>#N/A</v>
      </c>
    </row>
    <row r="155" spans="1:10" x14ac:dyDescent="0.35">
      <c r="A155" s="95">
        <v>44823</v>
      </c>
      <c r="B155" s="105"/>
      <c r="C155" s="7">
        <v>4</v>
      </c>
      <c r="D155" s="106">
        <v>421023</v>
      </c>
      <c r="E155" s="100" t="s">
        <v>228</v>
      </c>
      <c r="F155" s="111" t="s">
        <v>280</v>
      </c>
      <c r="G155" s="243">
        <v>174.55</v>
      </c>
      <c r="H155" s="243"/>
      <c r="I155" s="32"/>
      <c r="J155" t="str">
        <f>VLOOKUP(D155,NOMS!$A:$B,2,FALSE)</f>
        <v>ANAIS LERUS</v>
      </c>
    </row>
    <row r="156" spans="1:10" x14ac:dyDescent="0.35">
      <c r="A156" s="95">
        <v>44823</v>
      </c>
      <c r="B156" s="105"/>
      <c r="C156" s="7">
        <v>5</v>
      </c>
      <c r="D156" s="106">
        <v>512100</v>
      </c>
      <c r="E156" s="100"/>
      <c r="F156" s="111" t="s">
        <v>280</v>
      </c>
      <c r="G156" s="243"/>
      <c r="H156" s="243">
        <v>174.55</v>
      </c>
      <c r="I156" s="32"/>
      <c r="J156" t="e">
        <f>VLOOKUP(D156,NOMS!$A:$B,2,FALSE)</f>
        <v>#N/A</v>
      </c>
    </row>
    <row r="157" spans="1:10" x14ac:dyDescent="0.35">
      <c r="A157" s="95">
        <v>44823</v>
      </c>
      <c r="B157" s="95"/>
      <c r="C157" s="96">
        <v>6</v>
      </c>
      <c r="D157" s="102">
        <v>647000</v>
      </c>
      <c r="E157" s="97"/>
      <c r="F157" s="111" t="s">
        <v>280</v>
      </c>
      <c r="G157" s="243">
        <v>174.55</v>
      </c>
      <c r="H157" s="243"/>
      <c r="I157" s="32"/>
      <c r="J157" t="e">
        <f>VLOOKUP(D157,NOMS!$A:$B,2,FALSE)</f>
        <v>#N/A</v>
      </c>
    </row>
    <row r="158" spans="1:10" x14ac:dyDescent="0.35">
      <c r="A158" s="95">
        <v>44823</v>
      </c>
      <c r="B158" s="95"/>
      <c r="C158" s="96">
        <v>4</v>
      </c>
      <c r="D158" s="102">
        <v>421023</v>
      </c>
      <c r="E158" s="100" t="s">
        <v>228</v>
      </c>
      <c r="F158" s="111" t="s">
        <v>280</v>
      </c>
      <c r="G158" s="243"/>
      <c r="H158" s="243">
        <v>174.55</v>
      </c>
      <c r="I158" s="32"/>
      <c r="J158" t="str">
        <f>VLOOKUP(D158,NOMS!$A:$B,2,FALSE)</f>
        <v>ANAIS LERUS</v>
      </c>
    </row>
    <row r="159" spans="1:10" x14ac:dyDescent="0.35">
      <c r="A159" s="95">
        <v>44823</v>
      </c>
      <c r="B159" s="105"/>
      <c r="C159" s="7">
        <v>1</v>
      </c>
      <c r="D159" s="106">
        <v>155023</v>
      </c>
      <c r="E159" s="100" t="s">
        <v>205</v>
      </c>
      <c r="F159" s="111" t="s">
        <v>279</v>
      </c>
      <c r="G159" s="243">
        <v>1325.45</v>
      </c>
      <c r="H159" s="243"/>
      <c r="I159" s="32"/>
      <c r="J159" t="e">
        <f>VLOOKUP(D159,NOMS!$A:$B,2,FALSE)</f>
        <v>#N/A</v>
      </c>
    </row>
    <row r="160" spans="1:10" x14ac:dyDescent="0.35">
      <c r="A160" s="95">
        <v>44823</v>
      </c>
      <c r="B160" s="105"/>
      <c r="C160" s="7">
        <v>7</v>
      </c>
      <c r="D160" s="106">
        <v>787500</v>
      </c>
      <c r="E160" s="100"/>
      <c r="F160" s="111" t="s">
        <v>279</v>
      </c>
      <c r="G160" s="243"/>
      <c r="H160" s="243">
        <v>1325.45</v>
      </c>
      <c r="I160" s="32"/>
      <c r="J160" t="e">
        <f>VLOOKUP(D160,NOMS!$A:$B,2,FALSE)</f>
        <v>#N/A</v>
      </c>
    </row>
    <row r="161" spans="1:10" x14ac:dyDescent="0.35">
      <c r="A161" s="95">
        <v>44823</v>
      </c>
      <c r="B161" s="105"/>
      <c r="C161" s="7">
        <v>4</v>
      </c>
      <c r="D161" s="106">
        <v>421023</v>
      </c>
      <c r="E161" s="100" t="s">
        <v>205</v>
      </c>
      <c r="F161" s="111" t="s">
        <v>280</v>
      </c>
      <c r="G161" s="243">
        <v>1325.45</v>
      </c>
      <c r="H161" s="243"/>
      <c r="I161" s="32"/>
      <c r="J161" t="str">
        <f>VLOOKUP(D161,NOMS!$A:$B,2,FALSE)</f>
        <v>ANAIS LERUS</v>
      </c>
    </row>
    <row r="162" spans="1:10" x14ac:dyDescent="0.35">
      <c r="A162" s="95">
        <v>44823</v>
      </c>
      <c r="B162" s="105"/>
      <c r="C162" s="7">
        <v>5</v>
      </c>
      <c r="D162" s="106">
        <v>512100</v>
      </c>
      <c r="E162" s="100"/>
      <c r="F162" s="111" t="s">
        <v>280</v>
      </c>
      <c r="G162" s="243"/>
      <c r="H162" s="243">
        <v>1325.45</v>
      </c>
      <c r="I162" s="32"/>
      <c r="J162" t="e">
        <f>VLOOKUP(D162,NOMS!$A:$B,2,FALSE)</f>
        <v>#N/A</v>
      </c>
    </row>
    <row r="163" spans="1:10" x14ac:dyDescent="0.35">
      <c r="A163" s="95">
        <v>44823</v>
      </c>
      <c r="B163" s="95"/>
      <c r="C163" s="96">
        <v>6</v>
      </c>
      <c r="D163" s="102">
        <v>647000</v>
      </c>
      <c r="E163" s="97"/>
      <c r="F163" s="111" t="s">
        <v>280</v>
      </c>
      <c r="G163" s="243">
        <v>1325.45</v>
      </c>
      <c r="H163" s="243"/>
      <c r="I163" s="32"/>
      <c r="J163" t="e">
        <f>VLOOKUP(D163,NOMS!$A:$B,2,FALSE)</f>
        <v>#N/A</v>
      </c>
    </row>
    <row r="164" spans="1:10" x14ac:dyDescent="0.35">
      <c r="A164" s="95">
        <v>44823</v>
      </c>
      <c r="B164" s="95"/>
      <c r="C164" s="96">
        <v>4</v>
      </c>
      <c r="D164" s="102">
        <v>421023</v>
      </c>
      <c r="E164" s="100" t="s">
        <v>205</v>
      </c>
      <c r="F164" s="111" t="s">
        <v>280</v>
      </c>
      <c r="G164" s="243"/>
      <c r="H164" s="243">
        <v>1325.45</v>
      </c>
      <c r="I164" s="32"/>
      <c r="J164" t="str">
        <f>VLOOKUP(D164,NOMS!$A:$B,2,FALSE)</f>
        <v>ANAIS LERUS</v>
      </c>
    </row>
    <row r="165" spans="1:10" x14ac:dyDescent="0.35">
      <c r="A165" s="95">
        <v>44868</v>
      </c>
      <c r="B165" s="105"/>
      <c r="C165" s="7">
        <v>1</v>
      </c>
      <c r="D165" s="106">
        <v>155016</v>
      </c>
      <c r="E165" s="100" t="s">
        <v>205</v>
      </c>
      <c r="F165" s="111" t="s">
        <v>284</v>
      </c>
      <c r="G165" s="243">
        <v>1500</v>
      </c>
      <c r="H165" s="243"/>
      <c r="I165" s="32"/>
      <c r="J165" t="e">
        <f>VLOOKUP(D165,NOMS!$A:$B,2,FALSE)</f>
        <v>#N/A</v>
      </c>
    </row>
    <row r="166" spans="1:10" x14ac:dyDescent="0.35">
      <c r="A166" s="95">
        <v>44868</v>
      </c>
      <c r="B166" s="105"/>
      <c r="C166" s="7">
        <v>7</v>
      </c>
      <c r="D166" s="106">
        <v>787500</v>
      </c>
      <c r="E166" s="100"/>
      <c r="F166" s="111" t="s">
        <v>284</v>
      </c>
      <c r="G166" s="243"/>
      <c r="H166" s="243">
        <v>1500</v>
      </c>
      <c r="I166" s="32"/>
      <c r="J166" t="e">
        <f>VLOOKUP(D166,NOMS!$A:$B,2,FALSE)</f>
        <v>#N/A</v>
      </c>
    </row>
    <row r="167" spans="1:10" x14ac:dyDescent="0.35">
      <c r="A167" s="95">
        <v>44868</v>
      </c>
      <c r="B167" s="105"/>
      <c r="C167" s="7">
        <v>4</v>
      </c>
      <c r="D167" s="106">
        <v>421016</v>
      </c>
      <c r="E167" s="100" t="s">
        <v>205</v>
      </c>
      <c r="F167" s="111" t="s">
        <v>285</v>
      </c>
      <c r="G167" s="243">
        <v>1500</v>
      </c>
      <c r="H167" s="243"/>
      <c r="I167" s="32"/>
      <c r="J167" t="str">
        <f>VLOOKUP(D167,NOMS!$A:$B,2,FALSE)</f>
        <v>Guy RAMALINGON</v>
      </c>
    </row>
    <row r="168" spans="1:10" x14ac:dyDescent="0.35">
      <c r="A168" s="95">
        <v>44868</v>
      </c>
      <c r="B168" s="105"/>
      <c r="C168" s="7">
        <v>5</v>
      </c>
      <c r="D168" s="106">
        <v>512100</v>
      </c>
      <c r="E168" s="100"/>
      <c r="F168" s="111" t="s">
        <v>285</v>
      </c>
      <c r="G168" s="243"/>
      <c r="H168" s="243">
        <v>1500</v>
      </c>
      <c r="I168" s="32"/>
      <c r="J168" t="e">
        <f>VLOOKUP(D168,NOMS!$A:$B,2,FALSE)</f>
        <v>#N/A</v>
      </c>
    </row>
    <row r="169" spans="1:10" x14ac:dyDescent="0.35">
      <c r="A169" s="95">
        <v>44868</v>
      </c>
      <c r="B169" s="95"/>
      <c r="C169" s="96">
        <v>6</v>
      </c>
      <c r="D169" s="102">
        <v>647000</v>
      </c>
      <c r="E169" s="97"/>
      <c r="F169" s="111" t="s">
        <v>285</v>
      </c>
      <c r="G169" s="243">
        <v>1500</v>
      </c>
      <c r="H169" s="243"/>
      <c r="I169" s="32"/>
      <c r="J169" t="e">
        <f>VLOOKUP(D169,NOMS!$A:$B,2,FALSE)</f>
        <v>#N/A</v>
      </c>
    </row>
    <row r="170" spans="1:10" x14ac:dyDescent="0.35">
      <c r="A170" s="95">
        <v>44868</v>
      </c>
      <c r="B170" s="95"/>
      <c r="C170" s="96">
        <v>4</v>
      </c>
      <c r="D170" s="102">
        <v>421016</v>
      </c>
      <c r="E170" s="100" t="s">
        <v>205</v>
      </c>
      <c r="F170" s="111" t="s">
        <v>285</v>
      </c>
      <c r="G170" s="243"/>
      <c r="H170" s="243">
        <v>1500</v>
      </c>
      <c r="I170" s="32"/>
      <c r="J170" t="str">
        <f>VLOOKUP(D170,NOMS!$A:$B,2,FALSE)</f>
        <v>Guy RAMALINGON</v>
      </c>
    </row>
    <row r="171" spans="1:10" x14ac:dyDescent="0.35">
      <c r="A171" s="105">
        <v>44869</v>
      </c>
      <c r="B171" s="105"/>
      <c r="C171" s="106">
        <v>1</v>
      </c>
      <c r="D171" s="106">
        <v>155002</v>
      </c>
      <c r="E171" s="100" t="s">
        <v>228</v>
      </c>
      <c r="F171" s="111" t="s">
        <v>231</v>
      </c>
      <c r="G171" s="243">
        <v>400</v>
      </c>
      <c r="H171" s="243"/>
      <c r="I171" s="32"/>
      <c r="J171" t="e">
        <f>VLOOKUP(D171,NOMS!$A:$B,2,FALSE)</f>
        <v>#N/A</v>
      </c>
    </row>
    <row r="172" spans="1:10" x14ac:dyDescent="0.35">
      <c r="A172" s="105">
        <v>44869</v>
      </c>
      <c r="B172" s="105"/>
      <c r="C172" s="106">
        <v>7</v>
      </c>
      <c r="D172" s="106">
        <v>787500</v>
      </c>
      <c r="E172" s="100"/>
      <c r="F172" s="111" t="s">
        <v>231</v>
      </c>
      <c r="G172" s="243"/>
      <c r="H172" s="243">
        <v>400</v>
      </c>
      <c r="I172" s="32"/>
      <c r="J172" t="e">
        <f>VLOOKUP(D172,NOMS!$A:$B,2,FALSE)</f>
        <v>#N/A</v>
      </c>
    </row>
    <row r="173" spans="1:10" x14ac:dyDescent="0.35">
      <c r="A173" s="105">
        <v>44869</v>
      </c>
      <c r="B173" s="105"/>
      <c r="C173" s="106">
        <v>4</v>
      </c>
      <c r="D173" s="106">
        <v>421002</v>
      </c>
      <c r="E173" s="100" t="s">
        <v>228</v>
      </c>
      <c r="F173" s="111" t="s">
        <v>232</v>
      </c>
      <c r="G173" s="243">
        <v>400</v>
      </c>
      <c r="H173" s="243"/>
      <c r="I173" s="32"/>
      <c r="J173" t="str">
        <f>VLOOKUP(D173,NOMS!$A:$B,2,FALSE)</f>
        <v>Eric CHARTON</v>
      </c>
    </row>
    <row r="174" spans="1:10" x14ac:dyDescent="0.35">
      <c r="A174" s="105">
        <v>44869</v>
      </c>
      <c r="B174" s="105"/>
      <c r="C174" s="106">
        <v>5</v>
      </c>
      <c r="D174" s="106">
        <v>512100</v>
      </c>
      <c r="E174" s="100"/>
      <c r="F174" s="111" t="s">
        <v>232</v>
      </c>
      <c r="G174" s="243"/>
      <c r="H174" s="243">
        <v>400</v>
      </c>
      <c r="I174" s="32"/>
      <c r="J174" t="e">
        <f>VLOOKUP(D174,NOMS!$A:$B,2,FALSE)</f>
        <v>#N/A</v>
      </c>
    </row>
    <row r="175" spans="1:10" x14ac:dyDescent="0.35">
      <c r="A175" s="105">
        <v>44869</v>
      </c>
      <c r="B175" s="105"/>
      <c r="C175" s="106">
        <v>6</v>
      </c>
      <c r="D175" s="136">
        <v>647000</v>
      </c>
      <c r="E175" s="100"/>
      <c r="F175" s="111" t="s">
        <v>232</v>
      </c>
      <c r="G175" s="243">
        <v>400</v>
      </c>
      <c r="H175" s="243"/>
      <c r="I175" s="32"/>
      <c r="J175" t="e">
        <f>VLOOKUP(D175,NOMS!$A:$B,2,FALSE)</f>
        <v>#N/A</v>
      </c>
    </row>
    <row r="176" spans="1:10" x14ac:dyDescent="0.35">
      <c r="A176" s="105">
        <v>44869</v>
      </c>
      <c r="B176" s="105"/>
      <c r="C176" s="106">
        <v>4</v>
      </c>
      <c r="D176" s="136">
        <v>421002</v>
      </c>
      <c r="E176" s="100" t="s">
        <v>228</v>
      </c>
      <c r="F176" s="111" t="s">
        <v>232</v>
      </c>
      <c r="G176" s="243"/>
      <c r="H176" s="243">
        <v>400</v>
      </c>
      <c r="I176" s="32"/>
      <c r="J176" t="str">
        <f>VLOOKUP(D176,NOMS!$A:$B,2,FALSE)</f>
        <v>Eric CHARTON</v>
      </c>
    </row>
    <row r="177" spans="1:10" x14ac:dyDescent="0.35">
      <c r="A177" s="95">
        <v>44875</v>
      </c>
      <c r="B177" s="105"/>
      <c r="C177" s="7">
        <v>1</v>
      </c>
      <c r="D177" s="106">
        <v>155017</v>
      </c>
      <c r="E177" s="100" t="s">
        <v>205</v>
      </c>
      <c r="F177" s="111" t="s">
        <v>286</v>
      </c>
      <c r="G177" s="243">
        <v>1000</v>
      </c>
      <c r="H177" s="243"/>
      <c r="I177" s="32"/>
      <c r="J177" t="e">
        <f>VLOOKUP(D177,NOMS!$A:$B,2,FALSE)</f>
        <v>#N/A</v>
      </c>
    </row>
    <row r="178" spans="1:10" x14ac:dyDescent="0.35">
      <c r="A178" s="95">
        <v>44875</v>
      </c>
      <c r="B178" s="105"/>
      <c r="C178" s="7">
        <v>7</v>
      </c>
      <c r="D178" s="106">
        <v>787500</v>
      </c>
      <c r="E178" s="100"/>
      <c r="F178" s="111" t="s">
        <v>286</v>
      </c>
      <c r="G178" s="243"/>
      <c r="H178" s="243">
        <v>1000</v>
      </c>
      <c r="I178" s="32"/>
      <c r="J178" t="e">
        <f>VLOOKUP(D178,NOMS!$A:$B,2,FALSE)</f>
        <v>#N/A</v>
      </c>
    </row>
    <row r="179" spans="1:10" x14ac:dyDescent="0.35">
      <c r="A179" s="95">
        <v>44875</v>
      </c>
      <c r="B179" s="105"/>
      <c r="C179" s="7">
        <v>4</v>
      </c>
      <c r="D179" s="106">
        <v>421017</v>
      </c>
      <c r="E179" s="100" t="s">
        <v>205</v>
      </c>
      <c r="F179" s="111" t="s">
        <v>287</v>
      </c>
      <c r="G179" s="243">
        <v>1000</v>
      </c>
      <c r="H179" s="243"/>
      <c r="I179" s="32"/>
      <c r="J179" t="str">
        <f>VLOOKUP(D179,NOMS!$A:$B,2,FALSE)</f>
        <v>RAISSA LOGISTIQUE</v>
      </c>
    </row>
    <row r="180" spans="1:10" x14ac:dyDescent="0.35">
      <c r="A180" s="95">
        <v>44875</v>
      </c>
      <c r="B180" s="105"/>
      <c r="C180" s="7">
        <v>5</v>
      </c>
      <c r="D180" s="106">
        <v>512100</v>
      </c>
      <c r="E180" s="100"/>
      <c r="F180" s="111" t="s">
        <v>287</v>
      </c>
      <c r="G180" s="243"/>
      <c r="H180" s="243">
        <v>1000</v>
      </c>
      <c r="I180" s="32"/>
      <c r="J180" t="e">
        <f>VLOOKUP(D180,NOMS!$A:$B,2,FALSE)</f>
        <v>#N/A</v>
      </c>
    </row>
    <row r="181" spans="1:10" x14ac:dyDescent="0.35">
      <c r="A181" s="95">
        <v>44875</v>
      </c>
      <c r="B181" s="95"/>
      <c r="C181" s="96">
        <v>6</v>
      </c>
      <c r="D181" s="102">
        <v>647000</v>
      </c>
      <c r="E181" s="97"/>
      <c r="F181" s="111" t="s">
        <v>287</v>
      </c>
      <c r="G181" s="243">
        <v>1000</v>
      </c>
      <c r="H181" s="243"/>
      <c r="I181" s="32"/>
      <c r="J181" t="e">
        <f>VLOOKUP(D181,NOMS!$A:$B,2,FALSE)</f>
        <v>#N/A</v>
      </c>
    </row>
    <row r="182" spans="1:10" x14ac:dyDescent="0.35">
      <c r="A182" s="95">
        <v>44875</v>
      </c>
      <c r="B182" s="95"/>
      <c r="C182" s="96">
        <v>4</v>
      </c>
      <c r="D182" s="102">
        <v>421017</v>
      </c>
      <c r="E182" s="100" t="s">
        <v>205</v>
      </c>
      <c r="F182" s="111" t="s">
        <v>287</v>
      </c>
      <c r="G182" s="243"/>
      <c r="H182" s="243">
        <v>1000</v>
      </c>
      <c r="I182" s="32"/>
      <c r="J182" t="str">
        <f>VLOOKUP(D182,NOMS!$A:$B,2,FALSE)</f>
        <v>RAISSA LOGISTIQUE</v>
      </c>
    </row>
    <row r="183" spans="1:10" x14ac:dyDescent="0.35">
      <c r="A183" s="95">
        <v>44890</v>
      </c>
      <c r="B183" s="105"/>
      <c r="C183" s="7">
        <v>1</v>
      </c>
      <c r="D183" s="106">
        <v>155022</v>
      </c>
      <c r="E183" s="100" t="s">
        <v>228</v>
      </c>
      <c r="F183" s="111" t="s">
        <v>295</v>
      </c>
      <c r="G183" s="243">
        <v>405</v>
      </c>
      <c r="H183" s="243"/>
      <c r="I183" s="32"/>
      <c r="J183" t="e">
        <f>VLOOKUP(D183,NOMS!$A:$B,2,FALSE)</f>
        <v>#N/A</v>
      </c>
    </row>
    <row r="184" spans="1:10" x14ac:dyDescent="0.35">
      <c r="A184" s="95">
        <v>44890</v>
      </c>
      <c r="B184" s="105"/>
      <c r="C184" s="7">
        <v>7</v>
      </c>
      <c r="D184" s="106">
        <v>787500</v>
      </c>
      <c r="E184" s="100"/>
      <c r="F184" s="111" t="s">
        <v>295</v>
      </c>
      <c r="G184" s="243"/>
      <c r="H184" s="243">
        <v>405</v>
      </c>
      <c r="I184" s="32"/>
      <c r="J184" t="e">
        <f>VLOOKUP(D184,NOMS!$A:$B,2,FALSE)</f>
        <v>#N/A</v>
      </c>
    </row>
    <row r="185" spans="1:10" x14ac:dyDescent="0.35">
      <c r="A185" s="95">
        <v>44890</v>
      </c>
      <c r="B185" s="105"/>
      <c r="C185" s="7">
        <v>4</v>
      </c>
      <c r="D185" s="106">
        <v>421022</v>
      </c>
      <c r="E185" s="100" t="s">
        <v>228</v>
      </c>
      <c r="F185" s="111" t="s">
        <v>296</v>
      </c>
      <c r="G185" s="243">
        <v>405</v>
      </c>
      <c r="H185" s="243"/>
      <c r="I185" s="32"/>
      <c r="J185" t="str">
        <f>VLOOKUP(D185,NOMS!$A:$B,2,FALSE)</f>
        <v>Maxime ANNEQUIN</v>
      </c>
    </row>
    <row r="186" spans="1:10" x14ac:dyDescent="0.35">
      <c r="A186" s="95">
        <v>44890</v>
      </c>
      <c r="B186" s="105"/>
      <c r="C186" s="7">
        <v>5</v>
      </c>
      <c r="D186" s="106">
        <v>512100</v>
      </c>
      <c r="E186" s="100"/>
      <c r="F186" s="111" t="s">
        <v>296</v>
      </c>
      <c r="G186" s="243"/>
      <c r="H186" s="243">
        <v>405</v>
      </c>
      <c r="I186" s="32"/>
      <c r="J186" t="e">
        <f>VLOOKUP(D186,NOMS!$A:$B,2,FALSE)</f>
        <v>#N/A</v>
      </c>
    </row>
    <row r="187" spans="1:10" x14ac:dyDescent="0.35">
      <c r="A187" s="95">
        <v>44890</v>
      </c>
      <c r="B187" s="95"/>
      <c r="C187" s="96">
        <v>6</v>
      </c>
      <c r="D187" s="102">
        <v>647000</v>
      </c>
      <c r="E187" s="97"/>
      <c r="F187" s="111" t="s">
        <v>296</v>
      </c>
      <c r="G187" s="243">
        <v>405</v>
      </c>
      <c r="H187" s="243"/>
      <c r="I187" s="32"/>
      <c r="J187" t="e">
        <f>VLOOKUP(D187,NOMS!$A:$B,2,FALSE)</f>
        <v>#N/A</v>
      </c>
    </row>
    <row r="188" spans="1:10" x14ac:dyDescent="0.35">
      <c r="A188" s="95">
        <v>44890</v>
      </c>
      <c r="B188" s="95"/>
      <c r="C188" s="96">
        <v>4</v>
      </c>
      <c r="D188" s="102">
        <v>421022</v>
      </c>
      <c r="E188" s="100" t="s">
        <v>228</v>
      </c>
      <c r="F188" s="111" t="s">
        <v>296</v>
      </c>
      <c r="G188" s="243"/>
      <c r="H188" s="243">
        <v>405</v>
      </c>
      <c r="I188" s="32"/>
      <c r="J188" t="str">
        <f>VLOOKUP(D188,NOMS!$A:$B,2,FALSE)</f>
        <v>Maxime ANNEQUIN</v>
      </c>
    </row>
    <row r="189" spans="1:10" x14ac:dyDescent="0.35">
      <c r="A189" s="95">
        <v>44890</v>
      </c>
      <c r="B189" s="105"/>
      <c r="C189" s="7">
        <v>1</v>
      </c>
      <c r="D189" s="106">
        <v>155022</v>
      </c>
      <c r="E189" s="100" t="s">
        <v>205</v>
      </c>
      <c r="F189" s="111" t="s">
        <v>295</v>
      </c>
      <c r="G189" s="247">
        <v>220</v>
      </c>
      <c r="H189" s="243"/>
      <c r="I189" s="32"/>
      <c r="J189" t="e">
        <f>VLOOKUP(D189,NOMS!$A:$B,2,FALSE)</f>
        <v>#N/A</v>
      </c>
    </row>
    <row r="190" spans="1:10" x14ac:dyDescent="0.35">
      <c r="A190" s="95">
        <v>44890</v>
      </c>
      <c r="B190" s="105"/>
      <c r="C190" s="7">
        <v>7</v>
      </c>
      <c r="D190" s="106">
        <v>787500</v>
      </c>
      <c r="E190" s="100"/>
      <c r="F190" s="111" t="s">
        <v>295</v>
      </c>
      <c r="G190" s="243"/>
      <c r="H190" s="247">
        <v>220</v>
      </c>
      <c r="I190" s="32"/>
      <c r="J190" t="e">
        <f>VLOOKUP(D190,NOMS!$A:$B,2,FALSE)</f>
        <v>#N/A</v>
      </c>
    </row>
    <row r="191" spans="1:10" x14ac:dyDescent="0.35">
      <c r="A191" s="95">
        <v>44890</v>
      </c>
      <c r="B191" s="105"/>
      <c r="C191" s="7">
        <v>4</v>
      </c>
      <c r="D191" s="106">
        <v>421022</v>
      </c>
      <c r="E191" s="100" t="s">
        <v>205</v>
      </c>
      <c r="F191" s="111" t="s">
        <v>296</v>
      </c>
      <c r="G191" s="247">
        <v>220</v>
      </c>
      <c r="H191" s="243"/>
      <c r="I191" s="32"/>
      <c r="J191" t="str">
        <f>VLOOKUP(D191,NOMS!$A:$B,2,FALSE)</f>
        <v>Maxime ANNEQUIN</v>
      </c>
    </row>
    <row r="192" spans="1:10" x14ac:dyDescent="0.35">
      <c r="A192" s="95">
        <v>44890</v>
      </c>
      <c r="B192" s="105"/>
      <c r="C192" s="7">
        <v>5</v>
      </c>
      <c r="D192" s="106">
        <v>512100</v>
      </c>
      <c r="E192" s="100"/>
      <c r="F192" s="111" t="s">
        <v>296</v>
      </c>
      <c r="G192" s="243"/>
      <c r="H192" s="247">
        <v>220</v>
      </c>
      <c r="I192" s="32"/>
      <c r="J192" t="e">
        <f>VLOOKUP(D192,NOMS!$A:$B,2,FALSE)</f>
        <v>#N/A</v>
      </c>
    </row>
    <row r="193" spans="1:10" x14ac:dyDescent="0.35">
      <c r="A193" s="95">
        <v>44890</v>
      </c>
      <c r="B193" s="95"/>
      <c r="C193" s="96">
        <v>6</v>
      </c>
      <c r="D193" s="102">
        <v>647000</v>
      </c>
      <c r="E193" s="97"/>
      <c r="F193" s="111" t="s">
        <v>296</v>
      </c>
      <c r="G193" s="247">
        <v>220</v>
      </c>
      <c r="H193" s="243"/>
      <c r="I193" s="32"/>
      <c r="J193" t="e">
        <f>VLOOKUP(D193,NOMS!$A:$B,2,FALSE)</f>
        <v>#N/A</v>
      </c>
    </row>
    <row r="194" spans="1:10" x14ac:dyDescent="0.35">
      <c r="A194" s="95">
        <v>44890</v>
      </c>
      <c r="B194" s="95"/>
      <c r="C194" s="96">
        <v>4</v>
      </c>
      <c r="D194" s="102">
        <v>421022</v>
      </c>
      <c r="E194" s="100" t="s">
        <v>205</v>
      </c>
      <c r="F194" s="111" t="s">
        <v>296</v>
      </c>
      <c r="G194" s="243"/>
      <c r="H194" s="247">
        <v>220</v>
      </c>
      <c r="I194" s="32"/>
      <c r="J194" t="str">
        <f>VLOOKUP(D194,NOMS!$A:$B,2,FALSE)</f>
        <v>Maxime ANNEQUIN</v>
      </c>
    </row>
    <row r="195" spans="1:10" x14ac:dyDescent="0.35">
      <c r="A195" s="95">
        <v>44897</v>
      </c>
      <c r="B195" s="105"/>
      <c r="C195" s="7">
        <v>1</v>
      </c>
      <c r="D195" s="106">
        <v>155025</v>
      </c>
      <c r="E195" s="100" t="s">
        <v>228</v>
      </c>
      <c r="F195" s="111" t="s">
        <v>299</v>
      </c>
      <c r="G195" s="243">
        <v>79</v>
      </c>
      <c r="H195" s="243"/>
      <c r="I195" s="32"/>
      <c r="J195" t="e">
        <f>VLOOKUP(D195,NOMS!$A:$B,2,FALSE)</f>
        <v>#N/A</v>
      </c>
    </row>
    <row r="196" spans="1:10" x14ac:dyDescent="0.35">
      <c r="A196" s="95">
        <v>44897</v>
      </c>
      <c r="B196" s="105"/>
      <c r="C196" s="7">
        <v>7</v>
      </c>
      <c r="D196" s="106">
        <v>787500</v>
      </c>
      <c r="E196" s="100"/>
      <c r="F196" s="111" t="s">
        <v>299</v>
      </c>
      <c r="G196" s="243"/>
      <c r="H196" s="243">
        <v>79</v>
      </c>
      <c r="I196" s="32"/>
      <c r="J196" t="e">
        <f>VLOOKUP(D196,NOMS!$A:$B,2,FALSE)</f>
        <v>#N/A</v>
      </c>
    </row>
    <row r="197" spans="1:10" x14ac:dyDescent="0.35">
      <c r="A197" s="95">
        <v>44897</v>
      </c>
      <c r="B197" s="105"/>
      <c r="C197" s="7">
        <v>4</v>
      </c>
      <c r="D197" s="106">
        <v>421025</v>
      </c>
      <c r="E197" s="100" t="s">
        <v>228</v>
      </c>
      <c r="F197" s="111" t="s">
        <v>300</v>
      </c>
      <c r="G197" s="243">
        <v>79</v>
      </c>
      <c r="H197" s="243"/>
      <c r="I197" s="32"/>
      <c r="J197" t="str">
        <f>VLOOKUP(D197,NOMS!$A:$B,2,FALSE)</f>
        <v>EDWIN SANDOT</v>
      </c>
    </row>
    <row r="198" spans="1:10" x14ac:dyDescent="0.35">
      <c r="A198" s="95">
        <v>44897</v>
      </c>
      <c r="B198" s="105"/>
      <c r="C198" s="7">
        <v>5</v>
      </c>
      <c r="D198" s="106">
        <v>512100</v>
      </c>
      <c r="E198" s="100"/>
      <c r="F198" s="111" t="s">
        <v>300</v>
      </c>
      <c r="G198" s="243"/>
      <c r="H198" s="243">
        <v>79</v>
      </c>
      <c r="I198" s="32"/>
      <c r="J198" t="e">
        <f>VLOOKUP(D198,NOMS!$A:$B,2,FALSE)</f>
        <v>#N/A</v>
      </c>
    </row>
    <row r="199" spans="1:10" x14ac:dyDescent="0.35">
      <c r="A199" s="95">
        <v>44897</v>
      </c>
      <c r="B199" s="95"/>
      <c r="C199" s="96">
        <v>6</v>
      </c>
      <c r="D199" s="102">
        <v>647000</v>
      </c>
      <c r="E199" s="97"/>
      <c r="F199" s="111" t="s">
        <v>300</v>
      </c>
      <c r="G199" s="243">
        <v>79</v>
      </c>
      <c r="H199" s="243"/>
      <c r="I199" s="32"/>
      <c r="J199" t="e">
        <f>VLOOKUP(D199,NOMS!$A:$B,2,FALSE)</f>
        <v>#N/A</v>
      </c>
    </row>
    <row r="200" spans="1:10" x14ac:dyDescent="0.35">
      <c r="A200" s="95">
        <v>44897</v>
      </c>
      <c r="B200" s="95"/>
      <c r="C200" s="96">
        <v>4</v>
      </c>
      <c r="D200" s="102">
        <v>421025</v>
      </c>
      <c r="E200" s="100" t="s">
        <v>228</v>
      </c>
      <c r="F200" s="111" t="s">
        <v>300</v>
      </c>
      <c r="G200" s="243"/>
      <c r="H200" s="243">
        <v>79</v>
      </c>
      <c r="I200" s="32"/>
      <c r="J200" t="str">
        <f>VLOOKUP(D200,NOMS!$A:$B,2,FALSE)</f>
        <v>EDWIN SANDOT</v>
      </c>
    </row>
    <row r="201" spans="1:10" x14ac:dyDescent="0.35">
      <c r="A201" s="95">
        <v>44897</v>
      </c>
      <c r="B201" s="105"/>
      <c r="C201" s="7">
        <v>1</v>
      </c>
      <c r="D201" s="106">
        <v>155025</v>
      </c>
      <c r="E201" s="100" t="s">
        <v>302</v>
      </c>
      <c r="F201" s="111" t="s">
        <v>299</v>
      </c>
      <c r="G201" s="243">
        <v>290.35000000000002</v>
      </c>
      <c r="H201" s="243"/>
      <c r="I201" s="32"/>
      <c r="J201" t="e">
        <f>VLOOKUP(D201,NOMS!$A:$B,2,FALSE)</f>
        <v>#N/A</v>
      </c>
    </row>
    <row r="202" spans="1:10" x14ac:dyDescent="0.35">
      <c r="A202" s="95">
        <v>44897</v>
      </c>
      <c r="B202" s="105"/>
      <c r="C202" s="7">
        <v>7</v>
      </c>
      <c r="D202" s="106">
        <v>787500</v>
      </c>
      <c r="E202" s="100"/>
      <c r="F202" s="111" t="s">
        <v>299</v>
      </c>
      <c r="G202" s="243"/>
      <c r="H202" s="243">
        <v>290.35000000000002</v>
      </c>
      <c r="I202" s="32"/>
      <c r="J202" t="e">
        <f>VLOOKUP(D202,NOMS!$A:$B,2,FALSE)</f>
        <v>#N/A</v>
      </c>
    </row>
    <row r="203" spans="1:10" x14ac:dyDescent="0.35">
      <c r="A203" s="95">
        <v>44897</v>
      </c>
      <c r="B203" s="105"/>
      <c r="C203" s="7">
        <v>4</v>
      </c>
      <c r="D203" s="106">
        <v>421025</v>
      </c>
      <c r="E203" s="100" t="s">
        <v>302</v>
      </c>
      <c r="F203" s="111" t="s">
        <v>300</v>
      </c>
      <c r="G203" s="243">
        <v>290.35000000000002</v>
      </c>
      <c r="H203" s="243"/>
      <c r="I203" s="32"/>
      <c r="J203" t="str">
        <f>VLOOKUP(D203,NOMS!$A:$B,2,FALSE)</f>
        <v>EDWIN SANDOT</v>
      </c>
    </row>
    <row r="204" spans="1:10" x14ac:dyDescent="0.35">
      <c r="A204" s="95">
        <v>44897</v>
      </c>
      <c r="B204" s="105"/>
      <c r="C204" s="7">
        <v>5</v>
      </c>
      <c r="D204" s="106">
        <v>512100</v>
      </c>
      <c r="E204" s="100"/>
      <c r="F204" s="111" t="s">
        <v>300</v>
      </c>
      <c r="G204" s="243"/>
      <c r="H204" s="243">
        <v>290.35000000000002</v>
      </c>
      <c r="I204" s="32"/>
      <c r="J204" t="e">
        <f>VLOOKUP(D204,NOMS!$A:$B,2,FALSE)</f>
        <v>#N/A</v>
      </c>
    </row>
    <row r="205" spans="1:10" x14ac:dyDescent="0.35">
      <c r="A205" s="95">
        <v>44897</v>
      </c>
      <c r="B205" s="95"/>
      <c r="C205" s="96">
        <v>6</v>
      </c>
      <c r="D205" s="102">
        <v>647000</v>
      </c>
      <c r="E205" s="97"/>
      <c r="F205" s="111" t="s">
        <v>300</v>
      </c>
      <c r="G205" s="243">
        <v>290.35000000000002</v>
      </c>
      <c r="H205" s="243"/>
      <c r="I205" s="32"/>
      <c r="J205" t="e">
        <f>VLOOKUP(D205,NOMS!$A:$B,2,FALSE)</f>
        <v>#N/A</v>
      </c>
    </row>
    <row r="206" spans="1:10" x14ac:dyDescent="0.35">
      <c r="A206" s="95">
        <v>44897</v>
      </c>
      <c r="B206" s="95"/>
      <c r="C206" s="96">
        <v>4</v>
      </c>
      <c r="D206" s="102">
        <v>421025</v>
      </c>
      <c r="E206" s="100" t="s">
        <v>302</v>
      </c>
      <c r="F206" s="111" t="s">
        <v>300</v>
      </c>
      <c r="G206" s="243"/>
      <c r="H206" s="243">
        <v>290.35000000000002</v>
      </c>
      <c r="I206" s="32"/>
      <c r="J206" t="str">
        <f>VLOOKUP(D206,NOMS!$A:$B,2,FALSE)</f>
        <v>EDWIN SANDOT</v>
      </c>
    </row>
    <row r="207" spans="1:10" x14ac:dyDescent="0.35">
      <c r="A207" s="95">
        <v>44897</v>
      </c>
      <c r="B207" s="105"/>
      <c r="C207" s="7">
        <v>1</v>
      </c>
      <c r="D207" s="106">
        <v>155020</v>
      </c>
      <c r="E207" s="100" t="s">
        <v>205</v>
      </c>
      <c r="F207" s="111" t="s">
        <v>303</v>
      </c>
      <c r="G207" s="243">
        <v>1500</v>
      </c>
      <c r="H207" s="243"/>
      <c r="I207" s="32"/>
      <c r="J207" t="e">
        <f>VLOOKUP(D207,NOMS!$A:$B,2,FALSE)</f>
        <v>#N/A</v>
      </c>
    </row>
    <row r="208" spans="1:10" x14ac:dyDescent="0.35">
      <c r="A208" s="95">
        <v>44897</v>
      </c>
      <c r="B208" s="105"/>
      <c r="C208" s="7">
        <v>7</v>
      </c>
      <c r="D208" s="106">
        <v>787500</v>
      </c>
      <c r="E208" s="100"/>
      <c r="F208" s="111" t="s">
        <v>303</v>
      </c>
      <c r="G208" s="243"/>
      <c r="H208" s="243">
        <v>1500</v>
      </c>
      <c r="I208" s="32"/>
      <c r="J208" t="e">
        <f>VLOOKUP(D208,NOMS!$A:$B,2,FALSE)</f>
        <v>#N/A</v>
      </c>
    </row>
    <row r="209" spans="1:10" x14ac:dyDescent="0.35">
      <c r="A209" s="95">
        <v>44897</v>
      </c>
      <c r="B209" s="105"/>
      <c r="C209" s="7">
        <v>4</v>
      </c>
      <c r="D209" s="106">
        <v>421020</v>
      </c>
      <c r="E209" s="100" t="s">
        <v>205</v>
      </c>
      <c r="F209" s="111" t="s">
        <v>304</v>
      </c>
      <c r="G209" s="243">
        <v>1500</v>
      </c>
      <c r="H209" s="243"/>
      <c r="I209" s="32"/>
      <c r="J209" t="str">
        <f>VLOOKUP(D209,NOMS!$A:$B,2,FALSE)</f>
        <v>Johanne LONGRAIS</v>
      </c>
    </row>
    <row r="210" spans="1:10" x14ac:dyDescent="0.35">
      <c r="A210" s="95">
        <v>44897</v>
      </c>
      <c r="B210" s="105"/>
      <c r="C210" s="7">
        <v>5</v>
      </c>
      <c r="D210" s="106">
        <v>512100</v>
      </c>
      <c r="E210" s="100"/>
      <c r="F210" s="111" t="s">
        <v>304</v>
      </c>
      <c r="G210" s="243"/>
      <c r="H210" s="243">
        <v>1500</v>
      </c>
      <c r="I210" s="32"/>
      <c r="J210" t="e">
        <f>VLOOKUP(D210,NOMS!$A:$B,2,FALSE)</f>
        <v>#N/A</v>
      </c>
    </row>
    <row r="211" spans="1:10" x14ac:dyDescent="0.35">
      <c r="A211" s="95">
        <v>44897</v>
      </c>
      <c r="B211" s="95"/>
      <c r="C211" s="96">
        <v>6</v>
      </c>
      <c r="D211" s="102">
        <v>647000</v>
      </c>
      <c r="E211" s="97"/>
      <c r="F211" s="111" t="s">
        <v>304</v>
      </c>
      <c r="G211" s="243">
        <v>1500</v>
      </c>
      <c r="H211" s="243"/>
      <c r="I211" s="32"/>
      <c r="J211" t="e">
        <f>VLOOKUP(D211,NOMS!$A:$B,2,FALSE)</f>
        <v>#N/A</v>
      </c>
    </row>
    <row r="212" spans="1:10" x14ac:dyDescent="0.35">
      <c r="A212" s="95">
        <v>44897</v>
      </c>
      <c r="B212" s="95"/>
      <c r="C212" s="96">
        <v>4</v>
      </c>
      <c r="D212" s="102">
        <v>421020</v>
      </c>
      <c r="E212" s="100" t="s">
        <v>205</v>
      </c>
      <c r="F212" s="111" t="s">
        <v>304</v>
      </c>
      <c r="G212" s="243"/>
      <c r="H212" s="243">
        <v>1500</v>
      </c>
      <c r="I212" s="32"/>
      <c r="J212" t="str">
        <f>VLOOKUP(D212,NOMS!$A:$B,2,FALSE)</f>
        <v>Johanne LONGRAIS</v>
      </c>
    </row>
    <row r="213" spans="1:10" x14ac:dyDescent="0.35">
      <c r="A213" s="95">
        <v>44902</v>
      </c>
      <c r="B213" s="105"/>
      <c r="C213" s="7">
        <v>1</v>
      </c>
      <c r="D213" s="106">
        <v>155024</v>
      </c>
      <c r="E213" s="100" t="s">
        <v>205</v>
      </c>
      <c r="F213" s="111" t="s">
        <v>306</v>
      </c>
      <c r="G213" s="247">
        <v>1289.77</v>
      </c>
      <c r="H213" s="243"/>
      <c r="I213" s="32"/>
      <c r="J213" t="e">
        <f>VLOOKUP(D213,NOMS!$A:$B,2,FALSE)</f>
        <v>#N/A</v>
      </c>
    </row>
    <row r="214" spans="1:10" x14ac:dyDescent="0.35">
      <c r="A214" s="95">
        <v>44902</v>
      </c>
      <c r="B214" s="105"/>
      <c r="C214" s="7">
        <v>7</v>
      </c>
      <c r="D214" s="106">
        <v>787500</v>
      </c>
      <c r="E214" s="100"/>
      <c r="F214" s="111" t="s">
        <v>306</v>
      </c>
      <c r="G214" s="243"/>
      <c r="H214" s="247">
        <v>1289.77</v>
      </c>
      <c r="I214" s="32"/>
      <c r="J214" t="e">
        <f>VLOOKUP(D214,NOMS!$A:$B,2,FALSE)</f>
        <v>#N/A</v>
      </c>
    </row>
    <row r="215" spans="1:10" x14ac:dyDescent="0.35">
      <c r="A215" s="95">
        <v>44902</v>
      </c>
      <c r="B215" s="105"/>
      <c r="C215" s="7">
        <v>4</v>
      </c>
      <c r="D215" s="106">
        <v>421024</v>
      </c>
      <c r="E215" s="100" t="s">
        <v>205</v>
      </c>
      <c r="F215" s="111" t="s">
        <v>307</v>
      </c>
      <c r="G215" s="247">
        <v>1289.77</v>
      </c>
      <c r="H215" s="243"/>
      <c r="I215" s="32"/>
      <c r="J215" t="str">
        <f>VLOOKUP(D215,NOMS!$A:$B,2,FALSE)</f>
        <v>Carla MARMOLEJO</v>
      </c>
    </row>
    <row r="216" spans="1:10" x14ac:dyDescent="0.35">
      <c r="A216" s="95">
        <v>44902</v>
      </c>
      <c r="B216" s="105"/>
      <c r="C216" s="7">
        <v>5</v>
      </c>
      <c r="D216" s="106">
        <v>512100</v>
      </c>
      <c r="E216" s="100"/>
      <c r="F216" s="111" t="s">
        <v>307</v>
      </c>
      <c r="G216" s="243"/>
      <c r="H216" s="247">
        <v>1289.77</v>
      </c>
      <c r="I216" s="32"/>
      <c r="J216" t="e">
        <f>VLOOKUP(D216,NOMS!$A:$B,2,FALSE)</f>
        <v>#N/A</v>
      </c>
    </row>
    <row r="217" spans="1:10" x14ac:dyDescent="0.35">
      <c r="A217" s="95">
        <v>44902</v>
      </c>
      <c r="B217" s="95"/>
      <c r="C217" s="96">
        <v>6</v>
      </c>
      <c r="D217" s="102">
        <v>647000</v>
      </c>
      <c r="E217" s="97"/>
      <c r="F217" s="111" t="s">
        <v>307</v>
      </c>
      <c r="G217" s="247">
        <v>1289.77</v>
      </c>
      <c r="H217" s="243"/>
      <c r="I217" s="32"/>
      <c r="J217" t="e">
        <f>VLOOKUP(D217,NOMS!$A:$B,2,FALSE)</f>
        <v>#N/A</v>
      </c>
    </row>
    <row r="218" spans="1:10" x14ac:dyDescent="0.35">
      <c r="A218" s="95">
        <v>44902</v>
      </c>
      <c r="B218" s="95"/>
      <c r="C218" s="96">
        <v>4</v>
      </c>
      <c r="D218" s="102">
        <v>421024</v>
      </c>
      <c r="E218" s="100" t="s">
        <v>205</v>
      </c>
      <c r="F218" s="111" t="s">
        <v>307</v>
      </c>
      <c r="G218" s="243"/>
      <c r="H218" s="247">
        <v>1289.77</v>
      </c>
      <c r="I218" s="32"/>
      <c r="J218" t="str">
        <f>VLOOKUP(D218,NOMS!$A:$B,2,FALSE)</f>
        <v>Carla MARMOLEJO</v>
      </c>
    </row>
    <row r="219" spans="1:10" x14ac:dyDescent="0.35">
      <c r="A219" s="95">
        <v>44903</v>
      </c>
      <c r="B219" s="105"/>
      <c r="C219" s="7">
        <v>1</v>
      </c>
      <c r="D219" s="106">
        <v>155007</v>
      </c>
      <c r="E219" s="100" t="s">
        <v>205</v>
      </c>
      <c r="F219" s="111" t="s">
        <v>309</v>
      </c>
      <c r="G219" s="247">
        <v>1500</v>
      </c>
      <c r="H219" s="243"/>
      <c r="I219" s="32"/>
      <c r="J219" t="e">
        <f>VLOOKUP(D219,NOMS!$A:$B,2,FALSE)</f>
        <v>#N/A</v>
      </c>
    </row>
    <row r="220" spans="1:10" x14ac:dyDescent="0.35">
      <c r="A220" s="95">
        <v>44903</v>
      </c>
      <c r="B220" s="105"/>
      <c r="C220" s="7">
        <v>7</v>
      </c>
      <c r="D220" s="106">
        <v>787500</v>
      </c>
      <c r="E220" s="100"/>
      <c r="F220" s="111" t="s">
        <v>309</v>
      </c>
      <c r="G220" s="243"/>
      <c r="H220" s="247">
        <v>1500</v>
      </c>
      <c r="I220" s="32"/>
      <c r="J220" t="e">
        <f>VLOOKUP(D220,NOMS!$A:$B,2,FALSE)</f>
        <v>#N/A</v>
      </c>
    </row>
    <row r="221" spans="1:10" x14ac:dyDescent="0.35">
      <c r="A221" s="95">
        <v>44903</v>
      </c>
      <c r="B221" s="105"/>
      <c r="C221" s="7">
        <v>4</v>
      </c>
      <c r="D221" s="106">
        <v>421007</v>
      </c>
      <c r="E221" s="100" t="s">
        <v>205</v>
      </c>
      <c r="F221" s="111" t="s">
        <v>310</v>
      </c>
      <c r="G221" s="247">
        <v>1500</v>
      </c>
      <c r="H221" s="243"/>
      <c r="I221" s="32"/>
      <c r="J221" t="str">
        <f>VLOOKUP(D221,NOMS!$A:$B,2,FALSE)</f>
        <v>Geraldine PINOT</v>
      </c>
    </row>
    <row r="222" spans="1:10" x14ac:dyDescent="0.35">
      <c r="A222" s="95">
        <v>44903</v>
      </c>
      <c r="B222" s="105"/>
      <c r="C222" s="7">
        <v>5</v>
      </c>
      <c r="D222" s="106">
        <v>512100</v>
      </c>
      <c r="E222" s="100"/>
      <c r="F222" s="111" t="s">
        <v>310</v>
      </c>
      <c r="G222" s="243"/>
      <c r="H222" s="247">
        <v>1500</v>
      </c>
      <c r="I222" s="32"/>
      <c r="J222" t="e">
        <f>VLOOKUP(D222,NOMS!$A:$B,2,FALSE)</f>
        <v>#N/A</v>
      </c>
    </row>
    <row r="223" spans="1:10" x14ac:dyDescent="0.35">
      <c r="A223" s="95">
        <v>44903</v>
      </c>
      <c r="B223" s="95"/>
      <c r="C223" s="96">
        <v>6</v>
      </c>
      <c r="D223" s="102">
        <v>647000</v>
      </c>
      <c r="E223" s="97"/>
      <c r="F223" s="111" t="s">
        <v>310</v>
      </c>
      <c r="G223" s="247">
        <v>1500</v>
      </c>
      <c r="H223" s="243"/>
      <c r="I223" s="32"/>
      <c r="J223" t="e">
        <f>VLOOKUP(D223,NOMS!$A:$B,2,FALSE)</f>
        <v>#N/A</v>
      </c>
    </row>
    <row r="224" spans="1:10" x14ac:dyDescent="0.35">
      <c r="A224" s="95">
        <v>44903</v>
      </c>
      <c r="B224" s="95"/>
      <c r="C224" s="96">
        <v>4</v>
      </c>
      <c r="D224" s="102">
        <v>421007</v>
      </c>
      <c r="E224" s="100" t="s">
        <v>205</v>
      </c>
      <c r="F224" s="111" t="s">
        <v>310</v>
      </c>
      <c r="G224" s="243"/>
      <c r="H224" s="247">
        <v>1500</v>
      </c>
      <c r="I224" s="32"/>
      <c r="J224" t="str">
        <f>VLOOKUP(D224,NOMS!$A:$B,2,FALSE)</f>
        <v>Geraldine PINOT</v>
      </c>
    </row>
    <row r="225" spans="1:10" x14ac:dyDescent="0.35">
      <c r="A225" s="95">
        <v>44904</v>
      </c>
      <c r="B225" s="105"/>
      <c r="C225" s="7">
        <v>1</v>
      </c>
      <c r="D225" s="106">
        <v>155002</v>
      </c>
      <c r="E225" s="100" t="s">
        <v>228</v>
      </c>
      <c r="F225" s="111" t="s">
        <v>231</v>
      </c>
      <c r="G225" s="243">
        <v>393</v>
      </c>
      <c r="H225" s="243"/>
      <c r="I225" s="32"/>
      <c r="J225" t="e">
        <f>VLOOKUP(D225,NOMS!$A:$B,2,FALSE)</f>
        <v>#N/A</v>
      </c>
    </row>
    <row r="226" spans="1:10" x14ac:dyDescent="0.35">
      <c r="A226" s="95">
        <v>44904</v>
      </c>
      <c r="B226" s="105"/>
      <c r="C226" s="7">
        <v>7</v>
      </c>
      <c r="D226" s="106">
        <v>787500</v>
      </c>
      <c r="E226" s="100"/>
      <c r="F226" s="111" t="s">
        <v>231</v>
      </c>
      <c r="G226" s="243"/>
      <c r="H226" s="243">
        <v>393</v>
      </c>
      <c r="I226" s="32"/>
      <c r="J226" t="e">
        <f>VLOOKUP(D226,NOMS!$A:$B,2,FALSE)</f>
        <v>#N/A</v>
      </c>
    </row>
    <row r="227" spans="1:10" x14ac:dyDescent="0.35">
      <c r="A227" s="95">
        <v>44904</v>
      </c>
      <c r="B227" s="105"/>
      <c r="C227" s="7">
        <v>4</v>
      </c>
      <c r="D227" s="106">
        <v>421002</v>
      </c>
      <c r="E227" s="100" t="s">
        <v>228</v>
      </c>
      <c r="F227" s="111" t="s">
        <v>232</v>
      </c>
      <c r="G227" s="243">
        <v>393</v>
      </c>
      <c r="H227" s="243"/>
      <c r="I227" s="32"/>
      <c r="J227" t="str">
        <f>VLOOKUP(D227,NOMS!$A:$B,2,FALSE)</f>
        <v>Eric CHARTON</v>
      </c>
    </row>
    <row r="228" spans="1:10" x14ac:dyDescent="0.35">
      <c r="A228" s="95">
        <v>44904</v>
      </c>
      <c r="B228" s="105"/>
      <c r="C228" s="7">
        <v>5</v>
      </c>
      <c r="D228" s="106">
        <v>512100</v>
      </c>
      <c r="E228" s="100"/>
      <c r="F228" s="111" t="s">
        <v>232</v>
      </c>
      <c r="G228" s="243"/>
      <c r="H228" s="243">
        <v>393</v>
      </c>
      <c r="I228" s="32"/>
      <c r="J228" t="e">
        <f>VLOOKUP(D228,NOMS!$A:$B,2,FALSE)</f>
        <v>#N/A</v>
      </c>
    </row>
    <row r="229" spans="1:10" x14ac:dyDescent="0.35">
      <c r="A229" s="95">
        <v>44904</v>
      </c>
      <c r="B229" s="95"/>
      <c r="C229" s="96">
        <v>6</v>
      </c>
      <c r="D229" s="136">
        <v>647000</v>
      </c>
      <c r="E229" s="100"/>
      <c r="F229" s="111" t="s">
        <v>232</v>
      </c>
      <c r="G229" s="243">
        <v>393</v>
      </c>
      <c r="H229" s="243"/>
      <c r="I229" s="32"/>
      <c r="J229" t="e">
        <f>VLOOKUP(D229,NOMS!$A:$B,2,FALSE)</f>
        <v>#N/A</v>
      </c>
    </row>
    <row r="230" spans="1:10" x14ac:dyDescent="0.35">
      <c r="A230" s="95">
        <v>44904</v>
      </c>
      <c r="B230" s="95"/>
      <c r="C230" s="96">
        <v>4</v>
      </c>
      <c r="D230" s="136">
        <v>421002</v>
      </c>
      <c r="E230" s="100" t="s">
        <v>228</v>
      </c>
      <c r="F230" s="111" t="s">
        <v>232</v>
      </c>
      <c r="G230" s="243"/>
      <c r="H230" s="243">
        <v>393</v>
      </c>
      <c r="I230" s="32"/>
      <c r="J230" t="str">
        <f>VLOOKUP(D230,NOMS!$A:$B,2,FALSE)</f>
        <v>Eric CHARTON</v>
      </c>
    </row>
    <row r="231" spans="1:10" x14ac:dyDescent="0.35">
      <c r="A231" s="95">
        <v>44908</v>
      </c>
      <c r="B231" s="105"/>
      <c r="C231" s="7">
        <v>1</v>
      </c>
      <c r="D231" s="106">
        <v>155024</v>
      </c>
      <c r="E231" s="100" t="s">
        <v>311</v>
      </c>
      <c r="F231" s="111" t="s">
        <v>306</v>
      </c>
      <c r="G231" s="247">
        <v>210.23</v>
      </c>
      <c r="H231" s="243"/>
      <c r="I231" s="32"/>
      <c r="J231" t="e">
        <f>VLOOKUP(D231,NOMS!$A:$B,2,FALSE)</f>
        <v>#N/A</v>
      </c>
    </row>
    <row r="232" spans="1:10" x14ac:dyDescent="0.35">
      <c r="A232" s="95">
        <v>44908</v>
      </c>
      <c r="B232" s="105"/>
      <c r="C232" s="7">
        <v>7</v>
      </c>
      <c r="D232" s="106">
        <v>787500</v>
      </c>
      <c r="E232" s="100"/>
      <c r="F232" s="111" t="s">
        <v>306</v>
      </c>
      <c r="G232" s="243"/>
      <c r="H232" s="247">
        <v>210.23</v>
      </c>
      <c r="I232" s="32"/>
      <c r="J232" t="e">
        <f>VLOOKUP(D232,NOMS!$A:$B,2,FALSE)</f>
        <v>#N/A</v>
      </c>
    </row>
    <row r="233" spans="1:10" x14ac:dyDescent="0.35">
      <c r="A233" s="95">
        <v>44908</v>
      </c>
      <c r="B233" s="105"/>
      <c r="C233" s="7">
        <v>4</v>
      </c>
      <c r="D233" s="106">
        <v>421024</v>
      </c>
      <c r="E233" s="100" t="s">
        <v>311</v>
      </c>
      <c r="F233" s="111" t="s">
        <v>307</v>
      </c>
      <c r="G233" s="247">
        <v>210.23</v>
      </c>
      <c r="H233" s="243"/>
      <c r="I233" s="32"/>
      <c r="J233" t="str">
        <f>VLOOKUP(D233,NOMS!$A:$B,2,FALSE)</f>
        <v>Carla MARMOLEJO</v>
      </c>
    </row>
    <row r="234" spans="1:10" x14ac:dyDescent="0.35">
      <c r="A234" s="95">
        <v>44908</v>
      </c>
      <c r="B234" s="105"/>
      <c r="C234" s="7">
        <v>5</v>
      </c>
      <c r="D234" s="106">
        <v>512100</v>
      </c>
      <c r="E234" s="100"/>
      <c r="F234" s="111" t="s">
        <v>307</v>
      </c>
      <c r="G234" s="243"/>
      <c r="H234" s="247">
        <v>210.23</v>
      </c>
      <c r="I234" s="64"/>
      <c r="J234" t="e">
        <f>VLOOKUP(D234,NOMS!$A:$B,2,FALSE)</f>
        <v>#N/A</v>
      </c>
    </row>
    <row r="235" spans="1:10" x14ac:dyDescent="0.35">
      <c r="A235" s="95">
        <v>44908</v>
      </c>
      <c r="B235" s="95"/>
      <c r="C235" s="96">
        <v>6</v>
      </c>
      <c r="D235" s="102">
        <v>647000</v>
      </c>
      <c r="E235" s="97"/>
      <c r="F235" s="111" t="s">
        <v>307</v>
      </c>
      <c r="G235" s="247">
        <v>210.23</v>
      </c>
      <c r="H235" s="243"/>
      <c r="J235" t="e">
        <f>VLOOKUP(D235,NOMS!$A:$B,2,FALSE)</f>
        <v>#N/A</v>
      </c>
    </row>
    <row r="236" spans="1:10" x14ac:dyDescent="0.35">
      <c r="A236" s="95">
        <v>44908</v>
      </c>
      <c r="B236" s="95"/>
      <c r="C236" s="96">
        <v>4</v>
      </c>
      <c r="D236" s="102">
        <v>421024</v>
      </c>
      <c r="E236" s="100" t="s">
        <v>311</v>
      </c>
      <c r="F236" s="111" t="s">
        <v>307</v>
      </c>
      <c r="G236" s="243"/>
      <c r="H236" s="247">
        <v>210.23</v>
      </c>
      <c r="J236" t="str">
        <f>VLOOKUP(D236,NOMS!$A:$B,2,FALSE)</f>
        <v>Carla MARMOLEJO</v>
      </c>
    </row>
    <row r="237" spans="1:10" x14ac:dyDescent="0.35">
      <c r="A237" s="95">
        <v>44910</v>
      </c>
      <c r="B237" s="105"/>
      <c r="C237" s="96">
        <v>1</v>
      </c>
      <c r="D237" s="106">
        <v>155011</v>
      </c>
      <c r="E237" s="100" t="s">
        <v>228</v>
      </c>
      <c r="F237" s="111" t="s">
        <v>319</v>
      </c>
      <c r="G237" s="243">
        <v>13</v>
      </c>
      <c r="H237" s="243"/>
      <c r="J237" t="e">
        <f>VLOOKUP(D237,NOMS!$A:$B,2,FALSE)</f>
        <v>#N/A</v>
      </c>
    </row>
    <row r="238" spans="1:10" x14ac:dyDescent="0.35">
      <c r="A238" s="95">
        <v>44910</v>
      </c>
      <c r="B238" s="105"/>
      <c r="C238" s="96">
        <v>7</v>
      </c>
      <c r="D238" s="106">
        <v>787500</v>
      </c>
      <c r="E238" s="100"/>
      <c r="F238" s="111" t="s">
        <v>319</v>
      </c>
      <c r="G238" s="243"/>
      <c r="H238" s="243">
        <v>13</v>
      </c>
      <c r="J238" t="e">
        <f>VLOOKUP(D238,NOMS!$A:$B,2,FALSE)</f>
        <v>#N/A</v>
      </c>
    </row>
    <row r="239" spans="1:10" x14ac:dyDescent="0.35">
      <c r="A239" s="95">
        <v>44910</v>
      </c>
      <c r="B239" s="105"/>
      <c r="C239" s="96">
        <v>4</v>
      </c>
      <c r="D239" s="106">
        <v>421011</v>
      </c>
      <c r="E239" s="100" t="s">
        <v>228</v>
      </c>
      <c r="F239" s="111" t="s">
        <v>320</v>
      </c>
      <c r="G239" s="243">
        <v>13</v>
      </c>
      <c r="H239" s="243"/>
      <c r="J239" t="str">
        <f>VLOOKUP(D239,NOMS!$A:$B,2,FALSE)</f>
        <v>Ma-Ivah BENOIT</v>
      </c>
    </row>
    <row r="240" spans="1:10" x14ac:dyDescent="0.35">
      <c r="A240" s="95">
        <v>44910</v>
      </c>
      <c r="B240" s="105"/>
      <c r="C240" s="96">
        <v>5</v>
      </c>
      <c r="D240" s="106">
        <v>512100</v>
      </c>
      <c r="E240" s="100"/>
      <c r="F240" s="111" t="s">
        <v>320</v>
      </c>
      <c r="G240" s="243"/>
      <c r="H240" s="243">
        <v>13</v>
      </c>
      <c r="J240" t="e">
        <f>VLOOKUP(D240,NOMS!$A:$B,2,FALSE)</f>
        <v>#N/A</v>
      </c>
    </row>
    <row r="241" spans="1:10" x14ac:dyDescent="0.35">
      <c r="A241" s="95">
        <v>44910</v>
      </c>
      <c r="B241" s="95"/>
      <c r="C241" s="96">
        <v>6</v>
      </c>
      <c r="D241" s="102">
        <v>647000</v>
      </c>
      <c r="E241" s="97"/>
      <c r="F241" s="111" t="s">
        <v>320</v>
      </c>
      <c r="G241" s="243">
        <v>13</v>
      </c>
      <c r="H241" s="243"/>
      <c r="J241" t="e">
        <f>VLOOKUP(D241,NOMS!$A:$B,2,FALSE)</f>
        <v>#N/A</v>
      </c>
    </row>
    <row r="242" spans="1:10" x14ac:dyDescent="0.35">
      <c r="A242" s="95">
        <v>44910</v>
      </c>
      <c r="B242" s="95"/>
      <c r="C242" s="96">
        <v>4</v>
      </c>
      <c r="D242" s="102">
        <v>421011</v>
      </c>
      <c r="E242" s="100" t="s">
        <v>228</v>
      </c>
      <c r="F242" s="111" t="s">
        <v>320</v>
      </c>
      <c r="G242" s="243"/>
      <c r="H242" s="243">
        <v>13</v>
      </c>
      <c r="J242" t="str">
        <f>VLOOKUP(D242,NOMS!$A:$B,2,FALSE)</f>
        <v>Ma-Ivah BENOIT</v>
      </c>
    </row>
    <row r="243" spans="1:10" x14ac:dyDescent="0.35">
      <c r="A243" s="95">
        <v>44910</v>
      </c>
      <c r="B243" s="105"/>
      <c r="C243" s="96">
        <v>1</v>
      </c>
      <c r="D243" s="106">
        <v>155011</v>
      </c>
      <c r="E243" s="100" t="s">
        <v>205</v>
      </c>
      <c r="F243" s="111" t="s">
        <v>319</v>
      </c>
      <c r="G243" s="243">
        <v>629</v>
      </c>
      <c r="H243" s="243"/>
      <c r="J243" t="e">
        <f>VLOOKUP(D243,NOMS!$A:$B,2,FALSE)</f>
        <v>#N/A</v>
      </c>
    </row>
    <row r="244" spans="1:10" x14ac:dyDescent="0.35">
      <c r="A244" s="95">
        <v>44910</v>
      </c>
      <c r="B244" s="105"/>
      <c r="C244" s="96">
        <v>7</v>
      </c>
      <c r="D244" s="106">
        <v>787500</v>
      </c>
      <c r="E244" s="100"/>
      <c r="F244" s="111" t="s">
        <v>319</v>
      </c>
      <c r="G244" s="243"/>
      <c r="H244" s="243">
        <v>629</v>
      </c>
      <c r="J244" t="e">
        <f>VLOOKUP(D244,NOMS!$A:$B,2,FALSE)</f>
        <v>#N/A</v>
      </c>
    </row>
    <row r="245" spans="1:10" x14ac:dyDescent="0.35">
      <c r="A245" s="95">
        <v>44910</v>
      </c>
      <c r="B245" s="105"/>
      <c r="C245" s="96">
        <v>4</v>
      </c>
      <c r="D245" s="106">
        <v>421011</v>
      </c>
      <c r="E245" s="100" t="s">
        <v>205</v>
      </c>
      <c r="F245" s="111" t="s">
        <v>320</v>
      </c>
      <c r="G245" s="243">
        <v>629</v>
      </c>
      <c r="H245" s="243"/>
      <c r="J245" t="str">
        <f>VLOOKUP(D245,NOMS!$A:$B,2,FALSE)</f>
        <v>Ma-Ivah BENOIT</v>
      </c>
    </row>
    <row r="246" spans="1:10" x14ac:dyDescent="0.35">
      <c r="A246" s="95">
        <v>44910</v>
      </c>
      <c r="B246" s="105"/>
      <c r="C246" s="96">
        <v>5</v>
      </c>
      <c r="D246" s="106">
        <v>512100</v>
      </c>
      <c r="E246" s="100"/>
      <c r="F246" s="111" t="s">
        <v>320</v>
      </c>
      <c r="G246" s="243"/>
      <c r="H246" s="243">
        <v>629</v>
      </c>
      <c r="J246" t="e">
        <f>VLOOKUP(D246,NOMS!$A:$B,2,FALSE)</f>
        <v>#N/A</v>
      </c>
    </row>
    <row r="247" spans="1:10" x14ac:dyDescent="0.35">
      <c r="A247" s="95">
        <v>44910</v>
      </c>
      <c r="B247" s="95"/>
      <c r="C247" s="96">
        <v>6</v>
      </c>
      <c r="D247" s="102">
        <v>647000</v>
      </c>
      <c r="E247" s="97"/>
      <c r="F247" s="111" t="s">
        <v>320</v>
      </c>
      <c r="G247" s="243">
        <v>629</v>
      </c>
      <c r="H247" s="243"/>
      <c r="J247" t="e">
        <f>VLOOKUP(D247,NOMS!$A:$B,2,FALSE)</f>
        <v>#N/A</v>
      </c>
    </row>
    <row r="248" spans="1:10" x14ac:dyDescent="0.35">
      <c r="A248" s="95">
        <v>44910</v>
      </c>
      <c r="B248" s="95"/>
      <c r="C248" s="96">
        <v>4</v>
      </c>
      <c r="D248" s="102">
        <v>421011</v>
      </c>
      <c r="E248" s="100" t="s">
        <v>205</v>
      </c>
      <c r="F248" s="111" t="s">
        <v>320</v>
      </c>
      <c r="G248" s="243"/>
      <c r="H248" s="243">
        <v>629</v>
      </c>
      <c r="J248" t="str">
        <f>VLOOKUP(D248,NOMS!$A:$B,2,FALSE)</f>
        <v>Ma-Ivah BENOIT</v>
      </c>
    </row>
    <row r="249" spans="1:10" x14ac:dyDescent="0.35">
      <c r="A249" s="95">
        <v>44910</v>
      </c>
      <c r="B249" s="105"/>
      <c r="C249" s="96">
        <v>1</v>
      </c>
      <c r="D249" s="106">
        <v>155011</v>
      </c>
      <c r="E249" s="100" t="s">
        <v>205</v>
      </c>
      <c r="F249" s="111" t="s">
        <v>319</v>
      </c>
      <c r="G249" s="243">
        <v>96.6</v>
      </c>
      <c r="H249" s="243"/>
      <c r="J249" t="e">
        <f>VLOOKUP(D249,NOMS!$A:$B,2,FALSE)</f>
        <v>#N/A</v>
      </c>
    </row>
    <row r="250" spans="1:10" x14ac:dyDescent="0.35">
      <c r="A250" s="95">
        <v>44910</v>
      </c>
      <c r="B250" s="105"/>
      <c r="C250" s="96">
        <v>7</v>
      </c>
      <c r="D250" s="106">
        <v>787500</v>
      </c>
      <c r="E250" s="100"/>
      <c r="F250" s="111" t="s">
        <v>319</v>
      </c>
      <c r="G250" s="243"/>
      <c r="H250" s="243">
        <v>96.6</v>
      </c>
      <c r="J250" t="e">
        <f>VLOOKUP(D250,NOMS!$A:$B,2,FALSE)</f>
        <v>#N/A</v>
      </c>
    </row>
    <row r="251" spans="1:10" x14ac:dyDescent="0.35">
      <c r="A251" s="95">
        <v>44910</v>
      </c>
      <c r="B251" s="105"/>
      <c r="C251" s="96">
        <v>4</v>
      </c>
      <c r="D251" s="106">
        <v>421011</v>
      </c>
      <c r="E251" s="100" t="s">
        <v>205</v>
      </c>
      <c r="F251" s="111" t="s">
        <v>320</v>
      </c>
      <c r="G251" s="243">
        <v>96.6</v>
      </c>
      <c r="H251" s="243"/>
      <c r="J251" t="str">
        <f>VLOOKUP(D251,NOMS!$A:$B,2,FALSE)</f>
        <v>Ma-Ivah BENOIT</v>
      </c>
    </row>
    <row r="252" spans="1:10" x14ac:dyDescent="0.35">
      <c r="A252" s="95">
        <v>44910</v>
      </c>
      <c r="B252" s="105"/>
      <c r="C252" s="96">
        <v>5</v>
      </c>
      <c r="D252" s="106">
        <v>512100</v>
      </c>
      <c r="E252" s="100"/>
      <c r="F252" s="111" t="s">
        <v>320</v>
      </c>
      <c r="G252" s="243"/>
      <c r="H252" s="243">
        <v>96.6</v>
      </c>
      <c r="J252" t="e">
        <f>VLOOKUP(D252,NOMS!$A:$B,2,FALSE)</f>
        <v>#N/A</v>
      </c>
    </row>
    <row r="253" spans="1:10" x14ac:dyDescent="0.35">
      <c r="A253" s="95">
        <v>44910</v>
      </c>
      <c r="B253" s="95"/>
      <c r="C253" s="96">
        <v>6</v>
      </c>
      <c r="D253" s="102">
        <v>647000</v>
      </c>
      <c r="E253" s="97"/>
      <c r="F253" s="111" t="s">
        <v>320</v>
      </c>
      <c r="G253" s="243">
        <v>96.6</v>
      </c>
      <c r="H253" s="243"/>
      <c r="J253" t="e">
        <f>VLOOKUP(D253,NOMS!$A:$B,2,FALSE)</f>
        <v>#N/A</v>
      </c>
    </row>
    <row r="254" spans="1:10" x14ac:dyDescent="0.35">
      <c r="A254" s="95">
        <v>44910</v>
      </c>
      <c r="B254" s="95"/>
      <c r="C254" s="96">
        <v>4</v>
      </c>
      <c r="D254" s="102">
        <v>421011</v>
      </c>
      <c r="E254" s="100" t="s">
        <v>205</v>
      </c>
      <c r="F254" s="111" t="s">
        <v>320</v>
      </c>
      <c r="G254" s="243"/>
      <c r="H254" s="243">
        <v>96.6</v>
      </c>
      <c r="J254" t="str">
        <f>VLOOKUP(D254,NOMS!$A:$B,2,FALSE)</f>
        <v>Ma-Ivah BENOIT</v>
      </c>
    </row>
    <row r="255" spans="1:10" x14ac:dyDescent="0.35">
      <c r="A255" s="4">
        <v>44910</v>
      </c>
      <c r="B255" s="105"/>
      <c r="C255" s="7">
        <v>1</v>
      </c>
      <c r="D255" s="106">
        <v>155027</v>
      </c>
      <c r="E255" s="100" t="s">
        <v>229</v>
      </c>
      <c r="F255" s="111" t="s">
        <v>170</v>
      </c>
      <c r="G255" s="243"/>
      <c r="H255" s="243">
        <v>250</v>
      </c>
      <c r="J255" t="e">
        <f>VLOOKUP(D255,NOMS!$A:$B,2,FALSE)</f>
        <v>#N/A</v>
      </c>
    </row>
    <row r="256" spans="1:10" x14ac:dyDescent="0.35">
      <c r="A256" s="4">
        <v>44910</v>
      </c>
      <c r="B256" s="105"/>
      <c r="C256" s="7">
        <v>1</v>
      </c>
      <c r="D256" s="106">
        <v>155018</v>
      </c>
      <c r="E256" s="100" t="s">
        <v>205</v>
      </c>
      <c r="F256" s="111" t="s">
        <v>325</v>
      </c>
      <c r="G256" s="247">
        <v>1500</v>
      </c>
      <c r="H256" s="243"/>
      <c r="J256" t="e">
        <f>VLOOKUP(D256,NOMS!$A:$B,2,FALSE)</f>
        <v>#N/A</v>
      </c>
    </row>
    <row r="257" spans="1:10" x14ac:dyDescent="0.35">
      <c r="A257" s="4">
        <v>44910</v>
      </c>
      <c r="B257" s="105"/>
      <c r="C257" s="7">
        <v>7</v>
      </c>
      <c r="D257" s="106">
        <v>787500</v>
      </c>
      <c r="E257" s="100"/>
      <c r="F257" s="111" t="s">
        <v>325</v>
      </c>
      <c r="G257" s="243"/>
      <c r="H257" s="247">
        <v>1500</v>
      </c>
      <c r="J257" t="e">
        <f>VLOOKUP(D257,NOMS!$A:$B,2,FALSE)</f>
        <v>#N/A</v>
      </c>
    </row>
    <row r="258" spans="1:10" x14ac:dyDescent="0.35">
      <c r="A258" s="4">
        <v>44910</v>
      </c>
      <c r="B258" s="105"/>
      <c r="C258" s="7">
        <v>4</v>
      </c>
      <c r="D258" s="106">
        <v>421018</v>
      </c>
      <c r="E258" s="100" t="s">
        <v>205</v>
      </c>
      <c r="F258" s="111" t="s">
        <v>326</v>
      </c>
      <c r="G258" s="247">
        <v>1500</v>
      </c>
      <c r="H258" s="243"/>
      <c r="J258" t="str">
        <f>VLOOKUP(D258,NOMS!$A:$B,2,FALSE)</f>
        <v>Xavier CORBIN</v>
      </c>
    </row>
    <row r="259" spans="1:10" x14ac:dyDescent="0.35">
      <c r="A259" s="4">
        <v>44910</v>
      </c>
      <c r="B259" s="105"/>
      <c r="C259" s="7">
        <v>5</v>
      </c>
      <c r="D259" s="106">
        <v>512100</v>
      </c>
      <c r="E259" s="100"/>
      <c r="F259" s="111" t="s">
        <v>326</v>
      </c>
      <c r="G259" s="243"/>
      <c r="H259" s="247">
        <v>1500</v>
      </c>
      <c r="J259" t="e">
        <f>VLOOKUP(D259,NOMS!$A:$B,2,FALSE)</f>
        <v>#N/A</v>
      </c>
    </row>
    <row r="260" spans="1:10" x14ac:dyDescent="0.35">
      <c r="A260" s="4">
        <v>44910</v>
      </c>
      <c r="B260" s="95"/>
      <c r="C260" s="96">
        <v>6</v>
      </c>
      <c r="D260" s="102">
        <v>647000</v>
      </c>
      <c r="E260" s="97"/>
      <c r="F260" s="111" t="s">
        <v>326</v>
      </c>
      <c r="G260" s="247">
        <v>1500</v>
      </c>
      <c r="H260" s="243"/>
      <c r="J260" t="e">
        <f>VLOOKUP(D260,NOMS!$A:$B,2,FALSE)</f>
        <v>#N/A</v>
      </c>
    </row>
    <row r="261" spans="1:10" x14ac:dyDescent="0.35">
      <c r="A261" s="4">
        <v>44910</v>
      </c>
      <c r="B261" s="95"/>
      <c r="C261" s="96">
        <v>4</v>
      </c>
      <c r="D261" s="102">
        <v>421018</v>
      </c>
      <c r="E261" s="100" t="s">
        <v>205</v>
      </c>
      <c r="F261" s="111" t="s">
        <v>326</v>
      </c>
      <c r="G261" s="243"/>
      <c r="H261" s="247">
        <v>1500</v>
      </c>
      <c r="J261" t="str">
        <f>VLOOKUP(D261,NOMS!$A:$B,2,FALSE)</f>
        <v>Xavier CORBIN</v>
      </c>
    </row>
    <row r="262" spans="1:10" x14ac:dyDescent="0.35">
      <c r="A262" s="4">
        <v>44910</v>
      </c>
      <c r="B262" s="105"/>
      <c r="C262" s="7">
        <v>1</v>
      </c>
      <c r="D262" s="106">
        <v>155028</v>
      </c>
      <c r="E262" s="100" t="s">
        <v>229</v>
      </c>
      <c r="F262" s="111" t="s">
        <v>170</v>
      </c>
      <c r="G262" s="243"/>
      <c r="H262" s="243">
        <v>250</v>
      </c>
      <c r="J262" t="e">
        <f>VLOOKUP(D262,NOMS!$A:$B,2,FALSE)</f>
        <v>#N/A</v>
      </c>
    </row>
    <row r="263" spans="1:10" x14ac:dyDescent="0.35">
      <c r="A263" s="4">
        <v>44910</v>
      </c>
      <c r="B263" s="105"/>
      <c r="C263" s="7">
        <v>1</v>
      </c>
      <c r="D263" s="106">
        <v>155028</v>
      </c>
      <c r="E263" s="100" t="s">
        <v>333</v>
      </c>
      <c r="F263" s="111" t="s">
        <v>334</v>
      </c>
      <c r="G263" s="249">
        <v>169.98</v>
      </c>
      <c r="H263" s="250"/>
      <c r="J263" t="e">
        <f>VLOOKUP(D263,NOMS!$A:$B,2,FALSE)</f>
        <v>#N/A</v>
      </c>
    </row>
    <row r="264" spans="1:10" x14ac:dyDescent="0.35">
      <c r="A264" s="4">
        <v>44910</v>
      </c>
      <c r="B264" s="105"/>
      <c r="C264" s="7">
        <v>7</v>
      </c>
      <c r="D264" s="106">
        <v>787500</v>
      </c>
      <c r="E264" s="100"/>
      <c r="F264" s="111" t="s">
        <v>334</v>
      </c>
      <c r="G264" s="250"/>
      <c r="H264" s="249">
        <v>169.98</v>
      </c>
      <c r="J264" t="e">
        <f>VLOOKUP(D264,NOMS!$A:$B,2,FALSE)</f>
        <v>#N/A</v>
      </c>
    </row>
    <row r="265" spans="1:10" x14ac:dyDescent="0.35">
      <c r="A265" s="4">
        <v>44910</v>
      </c>
      <c r="B265" s="105"/>
      <c r="C265" s="7">
        <v>4</v>
      </c>
      <c r="D265" s="106">
        <v>421028</v>
      </c>
      <c r="E265" s="100" t="s">
        <v>333</v>
      </c>
      <c r="F265" s="111" t="s">
        <v>335</v>
      </c>
      <c r="G265" s="249">
        <v>169.98</v>
      </c>
      <c r="H265" s="250"/>
      <c r="J265" t="str">
        <f>VLOOKUP(D265,NOMS!$A:$B,2,FALSE)</f>
        <v>Julien LALAIT</v>
      </c>
    </row>
    <row r="266" spans="1:10" x14ac:dyDescent="0.35">
      <c r="A266" s="95">
        <v>44910</v>
      </c>
      <c r="B266" s="105"/>
      <c r="C266" s="7">
        <v>5</v>
      </c>
      <c r="D266" s="106">
        <v>512100</v>
      </c>
      <c r="E266" s="100"/>
      <c r="F266" s="111" t="s">
        <v>335</v>
      </c>
      <c r="G266" s="250"/>
      <c r="H266" s="249">
        <v>169.98</v>
      </c>
      <c r="J266" t="e">
        <f>VLOOKUP(D266,NOMS!$A:$B,2,FALSE)</f>
        <v>#N/A</v>
      </c>
    </row>
    <row r="267" spans="1:10" x14ac:dyDescent="0.35">
      <c r="A267" s="95">
        <v>44910</v>
      </c>
      <c r="B267" s="95"/>
      <c r="C267" s="96">
        <v>6</v>
      </c>
      <c r="D267" s="102">
        <v>647000</v>
      </c>
      <c r="E267" s="97"/>
      <c r="F267" s="111" t="s">
        <v>335</v>
      </c>
      <c r="G267" s="249">
        <v>169.98</v>
      </c>
      <c r="H267" s="250"/>
      <c r="J267" t="e">
        <f>VLOOKUP(D267,NOMS!$A:$B,2,FALSE)</f>
        <v>#N/A</v>
      </c>
    </row>
    <row r="268" spans="1:10" x14ac:dyDescent="0.35">
      <c r="A268" s="95">
        <v>44910</v>
      </c>
      <c r="B268" s="95"/>
      <c r="C268" s="96">
        <v>4</v>
      </c>
      <c r="D268" s="102">
        <v>421028</v>
      </c>
      <c r="E268" s="100" t="s">
        <v>333</v>
      </c>
      <c r="F268" s="111" t="s">
        <v>335</v>
      </c>
      <c r="G268" s="250"/>
      <c r="H268" s="249">
        <v>169.98</v>
      </c>
      <c r="J268" t="str">
        <f>VLOOKUP(D268,NOMS!$A:$B,2,FALSE)</f>
        <v>Julien LALAIT</v>
      </c>
    </row>
    <row r="269" spans="1:10" x14ac:dyDescent="0.35">
      <c r="A269" s="95">
        <v>44910</v>
      </c>
      <c r="B269" s="105"/>
      <c r="C269" s="7">
        <v>1</v>
      </c>
      <c r="D269" s="106">
        <v>155028</v>
      </c>
      <c r="E269" s="100" t="s">
        <v>336</v>
      </c>
      <c r="F269" s="111" t="s">
        <v>334</v>
      </c>
      <c r="G269" s="249">
        <v>54.08</v>
      </c>
      <c r="H269" s="250"/>
      <c r="J269" t="e">
        <f>VLOOKUP(D269,NOMS!$A:$B,2,FALSE)</f>
        <v>#N/A</v>
      </c>
    </row>
    <row r="270" spans="1:10" x14ac:dyDescent="0.35">
      <c r="A270" s="95">
        <v>44910</v>
      </c>
      <c r="B270" s="105"/>
      <c r="C270" s="7">
        <v>7</v>
      </c>
      <c r="D270" s="106">
        <v>787500</v>
      </c>
      <c r="E270" s="100"/>
      <c r="F270" s="111" t="s">
        <v>334</v>
      </c>
      <c r="G270" s="250"/>
      <c r="H270" s="249">
        <v>54.08</v>
      </c>
      <c r="J270" t="e">
        <f>VLOOKUP(D270,NOMS!$A:$B,2,FALSE)</f>
        <v>#N/A</v>
      </c>
    </row>
    <row r="271" spans="1:10" x14ac:dyDescent="0.35">
      <c r="A271" s="95">
        <v>44910</v>
      </c>
      <c r="B271" s="105"/>
      <c r="C271" s="7">
        <v>4</v>
      </c>
      <c r="D271" s="106">
        <v>421028</v>
      </c>
      <c r="E271" s="100" t="s">
        <v>336</v>
      </c>
      <c r="F271" s="111" t="s">
        <v>335</v>
      </c>
      <c r="G271" s="249">
        <v>54.08</v>
      </c>
      <c r="H271" s="250"/>
      <c r="J271" t="str">
        <f>VLOOKUP(D271,NOMS!$A:$B,2,FALSE)</f>
        <v>Julien LALAIT</v>
      </c>
    </row>
    <row r="272" spans="1:10" x14ac:dyDescent="0.35">
      <c r="A272" s="95">
        <v>44910</v>
      </c>
      <c r="B272" s="105"/>
      <c r="C272" s="7">
        <v>5</v>
      </c>
      <c r="D272" s="106">
        <v>512100</v>
      </c>
      <c r="E272" s="100"/>
      <c r="F272" s="111" t="s">
        <v>335</v>
      </c>
      <c r="G272" s="250"/>
      <c r="H272" s="249">
        <v>54.08</v>
      </c>
      <c r="J272" t="e">
        <f>VLOOKUP(D272,NOMS!$A:$B,2,FALSE)</f>
        <v>#N/A</v>
      </c>
    </row>
    <row r="273" spans="1:10" x14ac:dyDescent="0.35">
      <c r="A273" s="95">
        <v>44910</v>
      </c>
      <c r="B273" s="95"/>
      <c r="C273" s="96">
        <v>6</v>
      </c>
      <c r="D273" s="102">
        <v>647000</v>
      </c>
      <c r="E273" s="97"/>
      <c r="F273" s="111" t="s">
        <v>335</v>
      </c>
      <c r="G273" s="249">
        <v>54.08</v>
      </c>
      <c r="H273" s="250"/>
      <c r="J273" t="e">
        <f>VLOOKUP(D273,NOMS!$A:$B,2,FALSE)</f>
        <v>#N/A</v>
      </c>
    </row>
    <row r="274" spans="1:10" x14ac:dyDescent="0.35">
      <c r="A274" s="95">
        <v>44910</v>
      </c>
      <c r="B274" s="95"/>
      <c r="C274" s="96">
        <v>4</v>
      </c>
      <c r="D274" s="102">
        <v>421028</v>
      </c>
      <c r="E274" s="100" t="s">
        <v>336</v>
      </c>
      <c r="F274" s="111" t="s">
        <v>335</v>
      </c>
      <c r="G274" s="250"/>
      <c r="H274" s="249">
        <v>54.08</v>
      </c>
      <c r="J274" t="str">
        <f>VLOOKUP(D274,NOMS!$A:$B,2,FALSE)</f>
        <v>Julien LALAIT</v>
      </c>
    </row>
    <row r="275" spans="1:10" x14ac:dyDescent="0.35">
      <c r="A275" s="95">
        <v>44910</v>
      </c>
      <c r="B275" s="105"/>
      <c r="C275" s="7">
        <v>1</v>
      </c>
      <c r="D275" s="106">
        <v>155028</v>
      </c>
      <c r="E275" s="100" t="s">
        <v>337</v>
      </c>
      <c r="F275" s="111" t="s">
        <v>334</v>
      </c>
      <c r="G275" s="249">
        <v>25.94</v>
      </c>
      <c r="H275" s="250"/>
      <c r="J275" t="e">
        <f>VLOOKUP(D275,NOMS!$A:$B,2,FALSE)</f>
        <v>#N/A</v>
      </c>
    </row>
    <row r="276" spans="1:10" x14ac:dyDescent="0.35">
      <c r="A276" s="95">
        <v>44910</v>
      </c>
      <c r="B276" s="105"/>
      <c r="C276" s="7">
        <v>7</v>
      </c>
      <c r="D276" s="106">
        <v>787500</v>
      </c>
      <c r="E276" s="100"/>
      <c r="F276" s="111" t="s">
        <v>334</v>
      </c>
      <c r="G276" s="250"/>
      <c r="H276" s="249">
        <v>25.94</v>
      </c>
      <c r="J276" t="e">
        <f>VLOOKUP(D276,NOMS!$A:$B,2,FALSE)</f>
        <v>#N/A</v>
      </c>
    </row>
    <row r="277" spans="1:10" x14ac:dyDescent="0.35">
      <c r="A277" s="4">
        <v>44910</v>
      </c>
      <c r="B277" s="105"/>
      <c r="C277" s="7">
        <v>4</v>
      </c>
      <c r="D277" s="106">
        <v>421028</v>
      </c>
      <c r="E277" s="100" t="s">
        <v>337</v>
      </c>
      <c r="F277" s="111" t="s">
        <v>335</v>
      </c>
      <c r="G277" s="249">
        <v>25.94</v>
      </c>
      <c r="H277" s="250"/>
      <c r="J277" t="str">
        <f>VLOOKUP(D277,NOMS!$A:$B,2,FALSE)</f>
        <v>Julien LALAIT</v>
      </c>
    </row>
    <row r="278" spans="1:10" x14ac:dyDescent="0.35">
      <c r="A278" s="4">
        <v>44910</v>
      </c>
      <c r="B278" s="105"/>
      <c r="C278" s="7">
        <v>5</v>
      </c>
      <c r="D278" s="106">
        <v>512100</v>
      </c>
      <c r="E278" s="100"/>
      <c r="F278" s="111" t="s">
        <v>335</v>
      </c>
      <c r="G278" s="250"/>
      <c r="H278" s="249">
        <v>25.94</v>
      </c>
      <c r="J278" t="e">
        <f>VLOOKUP(D278,NOMS!$A:$B,2,FALSE)</f>
        <v>#N/A</v>
      </c>
    </row>
    <row r="279" spans="1:10" x14ac:dyDescent="0.35">
      <c r="A279" s="4">
        <v>44910</v>
      </c>
      <c r="B279" s="95"/>
      <c r="C279" s="96">
        <v>6</v>
      </c>
      <c r="D279" s="102">
        <v>647000</v>
      </c>
      <c r="E279" s="97"/>
      <c r="F279" s="111" t="s">
        <v>335</v>
      </c>
      <c r="G279" s="249">
        <v>25.94</v>
      </c>
      <c r="H279" s="250"/>
      <c r="J279" t="e">
        <f>VLOOKUP(D279,NOMS!$A:$B,2,FALSE)</f>
        <v>#N/A</v>
      </c>
    </row>
    <row r="280" spans="1:10" x14ac:dyDescent="0.35">
      <c r="A280" s="4">
        <v>44910</v>
      </c>
      <c r="B280" s="95"/>
      <c r="C280" s="96">
        <v>4</v>
      </c>
      <c r="D280" s="102">
        <v>421028</v>
      </c>
      <c r="E280" s="100" t="s">
        <v>337</v>
      </c>
      <c r="F280" s="111" t="s">
        <v>335</v>
      </c>
      <c r="G280" s="250"/>
      <c r="H280" s="249">
        <v>25.94</v>
      </c>
      <c r="J280" t="str">
        <f>VLOOKUP(D280,NOMS!$A:$B,2,FALSE)</f>
        <v>Julien LALAIT</v>
      </c>
    </row>
    <row r="281" spans="1:10" x14ac:dyDescent="0.35">
      <c r="A281" s="4">
        <v>44910</v>
      </c>
      <c r="B281" s="105"/>
      <c r="C281" s="7">
        <v>1</v>
      </c>
      <c r="D281" s="106">
        <v>155027</v>
      </c>
      <c r="E281" s="100" t="s">
        <v>205</v>
      </c>
      <c r="F281" s="111" t="s">
        <v>338</v>
      </c>
      <c r="G281" s="250">
        <v>250</v>
      </c>
      <c r="H281" s="249"/>
      <c r="J281" t="e">
        <f>VLOOKUP(D281,NOMS!$A:$B,2,FALSE)</f>
        <v>#N/A</v>
      </c>
    </row>
    <row r="282" spans="1:10" x14ac:dyDescent="0.35">
      <c r="A282" s="4">
        <v>44910</v>
      </c>
      <c r="B282" s="105"/>
      <c r="C282" s="7">
        <v>7</v>
      </c>
      <c r="D282" s="106">
        <v>787500</v>
      </c>
      <c r="E282" s="100"/>
      <c r="F282" s="111" t="s">
        <v>338</v>
      </c>
      <c r="G282" s="250"/>
      <c r="H282" s="249">
        <v>250</v>
      </c>
      <c r="J282" t="e">
        <f>VLOOKUP(D282,NOMS!$A:$B,2,FALSE)</f>
        <v>#N/A</v>
      </c>
    </row>
    <row r="283" spans="1:10" x14ac:dyDescent="0.35">
      <c r="A283" s="4">
        <v>44910</v>
      </c>
      <c r="B283" s="105"/>
      <c r="C283" s="7">
        <v>4</v>
      </c>
      <c r="D283" s="106">
        <v>421027</v>
      </c>
      <c r="E283" s="100" t="s">
        <v>205</v>
      </c>
      <c r="F283" s="111" t="s">
        <v>339</v>
      </c>
      <c r="G283" s="250">
        <v>250</v>
      </c>
      <c r="H283" s="249"/>
      <c r="J283" t="str">
        <f>VLOOKUP(D283,NOMS!$A:$B,2,FALSE)</f>
        <v>Guillaume SOULAS</v>
      </c>
    </row>
    <row r="284" spans="1:10" x14ac:dyDescent="0.35">
      <c r="A284" s="4">
        <v>44910</v>
      </c>
      <c r="B284" s="105"/>
      <c r="C284" s="7">
        <v>5</v>
      </c>
      <c r="D284" s="106">
        <v>512100</v>
      </c>
      <c r="E284" s="100"/>
      <c r="F284" s="111" t="s">
        <v>339</v>
      </c>
      <c r="G284" s="250"/>
      <c r="H284" s="249">
        <v>250</v>
      </c>
      <c r="J284" t="e">
        <f>VLOOKUP(D284,NOMS!$A:$B,2,FALSE)</f>
        <v>#N/A</v>
      </c>
    </row>
    <row r="285" spans="1:10" x14ac:dyDescent="0.35">
      <c r="A285" s="4">
        <v>44910</v>
      </c>
      <c r="B285" s="95"/>
      <c r="C285" s="96">
        <v>6</v>
      </c>
      <c r="D285" s="102">
        <v>647000</v>
      </c>
      <c r="E285" s="97"/>
      <c r="F285" s="111" t="s">
        <v>339</v>
      </c>
      <c r="G285" s="250">
        <v>250</v>
      </c>
      <c r="H285" s="249"/>
      <c r="J285" t="e">
        <f>VLOOKUP(D285,NOMS!$A:$B,2,FALSE)</f>
        <v>#N/A</v>
      </c>
    </row>
    <row r="286" spans="1:10" x14ac:dyDescent="0.35">
      <c r="A286" s="4">
        <v>44910</v>
      </c>
      <c r="B286" s="95"/>
      <c r="C286" s="96">
        <v>4</v>
      </c>
      <c r="D286" s="102">
        <v>421027</v>
      </c>
      <c r="E286" s="100" t="s">
        <v>205</v>
      </c>
      <c r="F286" s="111" t="s">
        <v>339</v>
      </c>
      <c r="G286" s="250"/>
      <c r="H286" s="249">
        <v>250</v>
      </c>
      <c r="J286" t="str">
        <f>VLOOKUP(D286,NOMS!$A:$B,2,FALSE)</f>
        <v>Guillaume SOULAS</v>
      </c>
    </row>
    <row r="287" spans="1:10" x14ac:dyDescent="0.35">
      <c r="A287" s="95">
        <v>44911</v>
      </c>
      <c r="B287" s="105"/>
      <c r="C287" s="96">
        <v>1</v>
      </c>
      <c r="D287" s="106">
        <v>155011</v>
      </c>
      <c r="E287" s="100" t="s">
        <v>205</v>
      </c>
      <c r="F287" s="111" t="s">
        <v>319</v>
      </c>
      <c r="G287" s="243">
        <v>266.39999999999998</v>
      </c>
      <c r="H287" s="243"/>
      <c r="J287" t="e">
        <f>VLOOKUP(D287,NOMS!$A:$B,2,FALSE)</f>
        <v>#N/A</v>
      </c>
    </row>
    <row r="288" spans="1:10" x14ac:dyDescent="0.35">
      <c r="A288" s="95">
        <v>44911</v>
      </c>
      <c r="B288" s="105"/>
      <c r="C288" s="96">
        <v>7</v>
      </c>
      <c r="D288" s="106">
        <v>787500</v>
      </c>
      <c r="E288" s="100"/>
      <c r="F288" s="111" t="s">
        <v>319</v>
      </c>
      <c r="G288" s="243"/>
      <c r="H288" s="243">
        <v>266.39999999999998</v>
      </c>
      <c r="J288" t="e">
        <f>VLOOKUP(D288,NOMS!$A:$B,2,FALSE)</f>
        <v>#N/A</v>
      </c>
    </row>
    <row r="289" spans="1:10" x14ac:dyDescent="0.35">
      <c r="A289" s="95">
        <v>44911</v>
      </c>
      <c r="B289" s="105"/>
      <c r="C289" s="96">
        <v>4</v>
      </c>
      <c r="D289" s="106">
        <v>421011</v>
      </c>
      <c r="E289" s="100" t="s">
        <v>205</v>
      </c>
      <c r="F289" s="111" t="s">
        <v>320</v>
      </c>
      <c r="G289" s="243">
        <v>266.39999999999998</v>
      </c>
      <c r="H289" s="243"/>
      <c r="J289" t="str">
        <f>VLOOKUP(D289,NOMS!$A:$B,2,FALSE)</f>
        <v>Ma-Ivah BENOIT</v>
      </c>
    </row>
    <row r="290" spans="1:10" x14ac:dyDescent="0.35">
      <c r="A290" s="95">
        <v>44911</v>
      </c>
      <c r="B290" s="105"/>
      <c r="C290" s="96">
        <v>5</v>
      </c>
      <c r="D290" s="106">
        <v>512100</v>
      </c>
      <c r="E290" s="100"/>
      <c r="F290" s="111" t="s">
        <v>320</v>
      </c>
      <c r="G290" s="243"/>
      <c r="H290" s="243">
        <v>266.39999999999998</v>
      </c>
      <c r="J290" t="e">
        <f>VLOOKUP(D290,NOMS!$A:$B,2,FALSE)</f>
        <v>#N/A</v>
      </c>
    </row>
    <row r="291" spans="1:10" x14ac:dyDescent="0.35">
      <c r="A291" s="95">
        <v>44911</v>
      </c>
      <c r="B291" s="95"/>
      <c r="C291" s="96">
        <v>6</v>
      </c>
      <c r="D291" s="102">
        <v>647000</v>
      </c>
      <c r="E291" s="97"/>
      <c r="F291" s="111" t="s">
        <v>320</v>
      </c>
      <c r="G291" s="243">
        <v>266.39999999999998</v>
      </c>
      <c r="H291" s="243"/>
      <c r="J291" t="e">
        <f>VLOOKUP(D291,NOMS!$A:$B,2,FALSE)</f>
        <v>#N/A</v>
      </c>
    </row>
    <row r="292" spans="1:10" x14ac:dyDescent="0.35">
      <c r="A292" s="95">
        <v>44911</v>
      </c>
      <c r="B292" s="95"/>
      <c r="C292" s="96">
        <v>4</v>
      </c>
      <c r="D292" s="102">
        <v>421011</v>
      </c>
      <c r="E292" s="100" t="s">
        <v>205</v>
      </c>
      <c r="F292" s="111" t="s">
        <v>320</v>
      </c>
      <c r="G292" s="243"/>
      <c r="H292" s="243">
        <v>266.39999999999998</v>
      </c>
      <c r="J292" t="str">
        <f>VLOOKUP(D292,NOMS!$A:$B,2,FALSE)</f>
        <v>Ma-Ivah BENOIT</v>
      </c>
    </row>
    <row r="293" spans="1:10" x14ac:dyDescent="0.35">
      <c r="A293" s="105">
        <v>44914</v>
      </c>
      <c r="B293" s="105"/>
      <c r="C293" s="106">
        <v>1</v>
      </c>
      <c r="D293" s="106">
        <v>155025</v>
      </c>
      <c r="E293" s="100" t="s">
        <v>205</v>
      </c>
      <c r="F293" s="111" t="s">
        <v>385</v>
      </c>
      <c r="G293" s="243">
        <v>255.65</v>
      </c>
      <c r="H293" s="243"/>
      <c r="J293" t="e">
        <f>VLOOKUP(D293,NOMS!$A:$B,2,FALSE)</f>
        <v>#N/A</v>
      </c>
    </row>
    <row r="294" spans="1:10" x14ac:dyDescent="0.35">
      <c r="A294" s="105">
        <v>44914</v>
      </c>
      <c r="B294" s="105"/>
      <c r="C294" s="106">
        <v>7</v>
      </c>
      <c r="D294" s="106">
        <v>787500</v>
      </c>
      <c r="E294" s="100"/>
      <c r="F294" s="111" t="s">
        <v>385</v>
      </c>
      <c r="G294" s="243"/>
      <c r="H294" s="243">
        <v>255.65</v>
      </c>
      <c r="J294" t="e">
        <f>VLOOKUP(D294,NOMS!$A:$B,2,FALSE)</f>
        <v>#N/A</v>
      </c>
    </row>
    <row r="295" spans="1:10" x14ac:dyDescent="0.35">
      <c r="A295" s="105">
        <v>44914</v>
      </c>
      <c r="B295" s="105"/>
      <c r="C295" s="106">
        <v>4</v>
      </c>
      <c r="D295" s="106">
        <v>421025</v>
      </c>
      <c r="E295" s="100" t="s">
        <v>205</v>
      </c>
      <c r="F295" s="111" t="s">
        <v>386</v>
      </c>
      <c r="G295" s="243">
        <v>255.65</v>
      </c>
      <c r="H295" s="243"/>
      <c r="J295" t="str">
        <f>VLOOKUP(D295,NOMS!$A:$B,2,FALSE)</f>
        <v>EDWIN SANDOT</v>
      </c>
    </row>
    <row r="296" spans="1:10" x14ac:dyDescent="0.35">
      <c r="A296" s="105">
        <v>44914</v>
      </c>
      <c r="B296" s="105"/>
      <c r="C296" s="106">
        <v>5</v>
      </c>
      <c r="D296" s="106">
        <v>512100</v>
      </c>
      <c r="E296" s="100"/>
      <c r="F296" s="111" t="s">
        <v>386</v>
      </c>
      <c r="G296" s="243"/>
      <c r="H296" s="243">
        <v>255.65</v>
      </c>
      <c r="J296" t="e">
        <f>VLOOKUP(D296,NOMS!$A:$B,2,FALSE)</f>
        <v>#N/A</v>
      </c>
    </row>
    <row r="297" spans="1:10" x14ac:dyDescent="0.35">
      <c r="A297" s="105">
        <v>44914</v>
      </c>
      <c r="B297" s="105"/>
      <c r="C297" s="106">
        <v>6</v>
      </c>
      <c r="D297" s="136">
        <v>647000</v>
      </c>
      <c r="E297" s="100"/>
      <c r="F297" s="111" t="s">
        <v>386</v>
      </c>
      <c r="G297" s="243">
        <v>255.65</v>
      </c>
      <c r="H297" s="243"/>
      <c r="J297" t="e">
        <f>VLOOKUP(D297,NOMS!$A:$B,2,FALSE)</f>
        <v>#N/A</v>
      </c>
    </row>
    <row r="298" spans="1:10" x14ac:dyDescent="0.35">
      <c r="A298" s="105">
        <v>44914</v>
      </c>
      <c r="B298" s="105"/>
      <c r="C298" s="106">
        <v>4</v>
      </c>
      <c r="D298" s="136">
        <v>421025</v>
      </c>
      <c r="E298" s="100" t="s">
        <v>205</v>
      </c>
      <c r="F298" s="111" t="s">
        <v>386</v>
      </c>
      <c r="G298" s="243"/>
      <c r="H298" s="243">
        <v>255.65</v>
      </c>
      <c r="J298" t="str">
        <f>VLOOKUP(D298,NOMS!$A:$B,2,FALSE)</f>
        <v>EDWIN SANDOT</v>
      </c>
    </row>
    <row r="299" spans="1:10" x14ac:dyDescent="0.35">
      <c r="A299" s="95">
        <v>44922</v>
      </c>
      <c r="B299" s="105"/>
      <c r="C299" s="7">
        <v>1</v>
      </c>
      <c r="D299" s="106">
        <v>155029</v>
      </c>
      <c r="E299" s="100" t="s">
        <v>337</v>
      </c>
      <c r="F299" s="111" t="s">
        <v>349</v>
      </c>
      <c r="G299" s="243">
        <v>125</v>
      </c>
      <c r="H299" s="243"/>
      <c r="J299" t="e">
        <f>VLOOKUP(D299,NOMS!$A:$B,2,FALSE)</f>
        <v>#N/A</v>
      </c>
    </row>
    <row r="300" spans="1:10" x14ac:dyDescent="0.35">
      <c r="A300" s="95">
        <v>44922</v>
      </c>
      <c r="B300" s="105"/>
      <c r="C300" s="7">
        <v>7</v>
      </c>
      <c r="D300" s="106">
        <v>787500</v>
      </c>
      <c r="E300" s="100"/>
      <c r="F300" s="111" t="s">
        <v>349</v>
      </c>
      <c r="G300" s="243"/>
      <c r="H300" s="243">
        <v>125</v>
      </c>
      <c r="J300" t="e">
        <f>VLOOKUP(D300,NOMS!$A:$B,2,FALSE)</f>
        <v>#N/A</v>
      </c>
    </row>
    <row r="301" spans="1:10" x14ac:dyDescent="0.35">
      <c r="A301" s="95">
        <v>44922</v>
      </c>
      <c r="B301" s="105"/>
      <c r="C301" s="7">
        <v>4</v>
      </c>
      <c r="D301" s="106">
        <v>421029</v>
      </c>
      <c r="E301" s="100" t="s">
        <v>337</v>
      </c>
      <c r="F301" s="111" t="s">
        <v>350</v>
      </c>
      <c r="G301" s="243">
        <v>125</v>
      </c>
      <c r="H301" s="243"/>
      <c r="J301" t="str">
        <f>VLOOKUP(D301,NOMS!$A:$B,2,FALSE)</f>
        <v>Grenelle Triveillot</v>
      </c>
    </row>
    <row r="302" spans="1:10" x14ac:dyDescent="0.35">
      <c r="A302" s="95">
        <v>44922</v>
      </c>
      <c r="B302" s="105"/>
      <c r="C302" s="7">
        <v>5</v>
      </c>
      <c r="D302" s="106">
        <v>512100</v>
      </c>
      <c r="E302" s="100"/>
      <c r="F302" s="111" t="s">
        <v>350</v>
      </c>
      <c r="G302" s="243"/>
      <c r="H302" s="243">
        <v>125</v>
      </c>
      <c r="J302" t="e">
        <f>VLOOKUP(D302,NOMS!$A:$B,2,FALSE)</f>
        <v>#N/A</v>
      </c>
    </row>
    <row r="303" spans="1:10" x14ac:dyDescent="0.35">
      <c r="A303" s="95">
        <v>44922</v>
      </c>
      <c r="B303" s="95"/>
      <c r="C303" s="96">
        <v>6</v>
      </c>
      <c r="D303" s="102">
        <v>647000</v>
      </c>
      <c r="E303" s="97"/>
      <c r="F303" s="111" t="s">
        <v>350</v>
      </c>
      <c r="G303" s="243">
        <v>125</v>
      </c>
      <c r="H303" s="243"/>
      <c r="J303" t="e">
        <f>VLOOKUP(D303,NOMS!$A:$B,2,FALSE)</f>
        <v>#N/A</v>
      </c>
    </row>
    <row r="304" spans="1:10" x14ac:dyDescent="0.35">
      <c r="A304" s="95">
        <v>44922</v>
      </c>
      <c r="B304" s="95"/>
      <c r="C304" s="96">
        <v>4</v>
      </c>
      <c r="D304" s="102">
        <v>421029</v>
      </c>
      <c r="E304" s="100" t="s">
        <v>337</v>
      </c>
      <c r="F304" s="111" t="s">
        <v>350</v>
      </c>
      <c r="G304" s="243"/>
      <c r="H304" s="243">
        <v>125</v>
      </c>
      <c r="J304" t="str">
        <f>VLOOKUP(D304,NOMS!$A:$B,2,FALSE)</f>
        <v>Grenelle Triveillot</v>
      </c>
    </row>
    <row r="305" spans="1:10" x14ac:dyDescent="0.35">
      <c r="A305" s="95">
        <v>44922</v>
      </c>
      <c r="B305" s="105"/>
      <c r="C305" s="7">
        <v>1</v>
      </c>
      <c r="D305" s="106">
        <v>155012</v>
      </c>
      <c r="E305" s="100" t="s">
        <v>337</v>
      </c>
      <c r="F305" s="111" t="s">
        <v>352</v>
      </c>
      <c r="G305" s="243">
        <v>130</v>
      </c>
      <c r="H305" s="243"/>
      <c r="J305" t="e">
        <f>VLOOKUP(D305,NOMS!$A:$B,2,FALSE)</f>
        <v>#N/A</v>
      </c>
    </row>
    <row r="306" spans="1:10" x14ac:dyDescent="0.35">
      <c r="A306" s="95">
        <v>44922</v>
      </c>
      <c r="B306" s="105"/>
      <c r="C306" s="7">
        <v>7</v>
      </c>
      <c r="D306" s="106">
        <v>787500</v>
      </c>
      <c r="E306" s="100"/>
      <c r="F306" s="111" t="s">
        <v>352</v>
      </c>
      <c r="G306" s="243"/>
      <c r="H306" s="243">
        <v>130</v>
      </c>
      <c r="J306" t="e">
        <f>VLOOKUP(D306,NOMS!$A:$B,2,FALSE)</f>
        <v>#N/A</v>
      </c>
    </row>
    <row r="307" spans="1:10" x14ac:dyDescent="0.35">
      <c r="A307" s="95">
        <v>44922</v>
      </c>
      <c r="B307" s="105"/>
      <c r="C307" s="7">
        <v>4</v>
      </c>
      <c r="D307" s="106">
        <v>421012</v>
      </c>
      <c r="E307" s="100" t="s">
        <v>337</v>
      </c>
      <c r="F307" s="111" t="s">
        <v>353</v>
      </c>
      <c r="G307" s="243">
        <v>130</v>
      </c>
      <c r="H307" s="243"/>
      <c r="J307" t="str">
        <f>VLOOKUP(D307,NOMS!$A:$B,2,FALSE)</f>
        <v>Lydia THALMENSI</v>
      </c>
    </row>
    <row r="308" spans="1:10" x14ac:dyDescent="0.35">
      <c r="A308" s="95">
        <v>44922</v>
      </c>
      <c r="B308" s="105"/>
      <c r="C308" s="7">
        <v>5</v>
      </c>
      <c r="D308" s="106">
        <v>512100</v>
      </c>
      <c r="E308" s="100"/>
      <c r="F308" s="111" t="s">
        <v>353</v>
      </c>
      <c r="G308" s="243"/>
      <c r="H308" s="243">
        <v>130</v>
      </c>
      <c r="J308" t="e">
        <f>VLOOKUP(D308,NOMS!$A:$B,2,FALSE)</f>
        <v>#N/A</v>
      </c>
    </row>
    <row r="309" spans="1:10" x14ac:dyDescent="0.35">
      <c r="A309" s="95">
        <v>44922</v>
      </c>
      <c r="B309" s="95"/>
      <c r="C309" s="96">
        <v>6</v>
      </c>
      <c r="D309" s="102">
        <v>647000</v>
      </c>
      <c r="E309" s="97"/>
      <c r="F309" s="111" t="s">
        <v>353</v>
      </c>
      <c r="G309" s="243">
        <v>130</v>
      </c>
      <c r="H309" s="243"/>
      <c r="J309" t="e">
        <f>VLOOKUP(D309,NOMS!$A:$B,2,FALSE)</f>
        <v>#N/A</v>
      </c>
    </row>
    <row r="310" spans="1:10" x14ac:dyDescent="0.35">
      <c r="A310" s="95">
        <v>44922</v>
      </c>
      <c r="B310" s="95"/>
      <c r="C310" s="96">
        <v>4</v>
      </c>
      <c r="D310" s="102">
        <v>421012</v>
      </c>
      <c r="E310" s="100" t="s">
        <v>337</v>
      </c>
      <c r="F310" s="111" t="s">
        <v>353</v>
      </c>
      <c r="G310" s="243"/>
      <c r="H310" s="243">
        <v>130</v>
      </c>
      <c r="J310" t="str">
        <f>VLOOKUP(D310,NOMS!$A:$B,2,FALSE)</f>
        <v>Lydia THALMENSI</v>
      </c>
    </row>
    <row r="311" spans="1:10" x14ac:dyDescent="0.35">
      <c r="A311" s="95">
        <v>44922</v>
      </c>
      <c r="B311" s="105"/>
      <c r="C311" s="7">
        <v>1</v>
      </c>
      <c r="D311" s="106">
        <v>155012</v>
      </c>
      <c r="E311" s="100" t="s">
        <v>228</v>
      </c>
      <c r="F311" s="111" t="s">
        <v>352</v>
      </c>
      <c r="G311" s="243">
        <v>100</v>
      </c>
      <c r="H311" s="243"/>
      <c r="J311" t="e">
        <f>VLOOKUP(D311,NOMS!$A:$B,2,FALSE)</f>
        <v>#N/A</v>
      </c>
    </row>
    <row r="312" spans="1:10" x14ac:dyDescent="0.35">
      <c r="A312" s="95">
        <v>44922</v>
      </c>
      <c r="B312" s="105"/>
      <c r="C312" s="7">
        <v>7</v>
      </c>
      <c r="D312" s="106">
        <v>787500</v>
      </c>
      <c r="E312" s="100"/>
      <c r="F312" s="111" t="s">
        <v>352</v>
      </c>
      <c r="G312" s="243"/>
      <c r="H312" s="243">
        <v>100</v>
      </c>
      <c r="J312" t="e">
        <f>VLOOKUP(D312,NOMS!$A:$B,2,FALSE)</f>
        <v>#N/A</v>
      </c>
    </row>
    <row r="313" spans="1:10" x14ac:dyDescent="0.35">
      <c r="A313" s="95">
        <v>44922</v>
      </c>
      <c r="B313" s="105"/>
      <c r="C313" s="7">
        <v>4</v>
      </c>
      <c r="D313" s="106">
        <v>421012</v>
      </c>
      <c r="E313" s="100" t="s">
        <v>228</v>
      </c>
      <c r="F313" s="111" t="s">
        <v>353</v>
      </c>
      <c r="G313" s="243">
        <v>100</v>
      </c>
      <c r="H313" s="243"/>
      <c r="J313" t="str">
        <f>VLOOKUP(D313,NOMS!$A:$B,2,FALSE)</f>
        <v>Lydia THALMENSI</v>
      </c>
    </row>
    <row r="314" spans="1:10" x14ac:dyDescent="0.35">
      <c r="A314" s="95">
        <v>44922</v>
      </c>
      <c r="B314" s="105"/>
      <c r="C314" s="7">
        <v>5</v>
      </c>
      <c r="D314" s="106">
        <v>512100</v>
      </c>
      <c r="E314" s="100"/>
      <c r="F314" s="111" t="s">
        <v>353</v>
      </c>
      <c r="G314" s="243"/>
      <c r="H314" s="243">
        <v>100</v>
      </c>
      <c r="J314" t="e">
        <f>VLOOKUP(D314,NOMS!$A:$B,2,FALSE)</f>
        <v>#N/A</v>
      </c>
    </row>
    <row r="315" spans="1:10" x14ac:dyDescent="0.35">
      <c r="A315" s="95">
        <v>44922</v>
      </c>
      <c r="B315" s="95"/>
      <c r="C315" s="96">
        <v>6</v>
      </c>
      <c r="D315" s="102">
        <v>647000</v>
      </c>
      <c r="E315" s="97"/>
      <c r="F315" s="111" t="s">
        <v>353</v>
      </c>
      <c r="G315" s="243">
        <v>100</v>
      </c>
      <c r="H315" s="243"/>
      <c r="J315" t="e">
        <f>VLOOKUP(D315,NOMS!$A:$B,2,FALSE)</f>
        <v>#N/A</v>
      </c>
    </row>
    <row r="316" spans="1:10" x14ac:dyDescent="0.35">
      <c r="A316" s="95">
        <v>44922</v>
      </c>
      <c r="B316" s="95"/>
      <c r="C316" s="96">
        <v>4</v>
      </c>
      <c r="D316" s="102">
        <v>421012</v>
      </c>
      <c r="E316" s="100" t="s">
        <v>228</v>
      </c>
      <c r="F316" s="111" t="s">
        <v>353</v>
      </c>
      <c r="G316" s="243"/>
      <c r="H316" s="243">
        <v>100</v>
      </c>
      <c r="J316" t="str">
        <f>VLOOKUP(D316,NOMS!$A:$B,2,FALSE)</f>
        <v>Lydia THALMENSI</v>
      </c>
    </row>
    <row r="317" spans="1:10" x14ac:dyDescent="0.35">
      <c r="A317" s="95">
        <v>44914</v>
      </c>
      <c r="B317" s="102"/>
      <c r="C317" s="96">
        <v>4</v>
      </c>
      <c r="D317" s="150">
        <v>401003</v>
      </c>
      <c r="E317" s="96"/>
      <c r="F317" s="194" t="s">
        <v>357</v>
      </c>
      <c r="G317" s="201"/>
      <c r="H317" s="243">
        <v>293.52999999999997</v>
      </c>
      <c r="I317" s="80"/>
      <c r="J317" t="e">
        <f>VLOOKUP(D317,NOMS!$A:$B,2,FALSE)</f>
        <v>#N/A</v>
      </c>
    </row>
    <row r="318" spans="1:10" x14ac:dyDescent="0.35">
      <c r="A318" s="95">
        <v>44914</v>
      </c>
      <c r="B318" s="102"/>
      <c r="C318" s="96">
        <v>6</v>
      </c>
      <c r="D318" s="100">
        <v>601000</v>
      </c>
      <c r="E318" s="97"/>
      <c r="F318" s="194" t="s">
        <v>357</v>
      </c>
      <c r="G318" s="243">
        <v>293.52999999999997</v>
      </c>
      <c r="H318" s="201"/>
      <c r="I318" s="80"/>
      <c r="J318" t="e">
        <f>VLOOKUP(D318,NOMS!$A:$B,2,FALSE)</f>
        <v>#N/A</v>
      </c>
    </row>
    <row r="319" spans="1:10" x14ac:dyDescent="0.35">
      <c r="A319" s="95">
        <v>44914</v>
      </c>
      <c r="B319" s="102"/>
      <c r="C319" s="96">
        <v>3</v>
      </c>
      <c r="D319" s="150">
        <v>310000</v>
      </c>
      <c r="E319" s="102"/>
      <c r="F319" s="80" t="s">
        <v>392</v>
      </c>
      <c r="G319" s="102">
        <v>293.52999999999997</v>
      </c>
      <c r="H319" s="102"/>
      <c r="I319" s="80"/>
      <c r="J319" t="e">
        <f>VLOOKUP(D319,NOMS!$A:$B,2,FALSE)</f>
        <v>#N/A</v>
      </c>
    </row>
    <row r="320" spans="1:10" x14ac:dyDescent="0.35">
      <c r="A320" s="95">
        <v>44914</v>
      </c>
      <c r="B320" s="102"/>
      <c r="C320" s="96">
        <v>6</v>
      </c>
      <c r="D320" s="102">
        <v>603100</v>
      </c>
      <c r="E320" s="102"/>
      <c r="F320" s="80" t="s">
        <v>393</v>
      </c>
      <c r="G320" s="102"/>
      <c r="H320" s="102">
        <v>293.52999999999997</v>
      </c>
      <c r="I320" s="80"/>
      <c r="J320" t="e">
        <f>VLOOKUP(D320,NOMS!$A:$B,2,FALSE)</f>
        <v>#N/A</v>
      </c>
    </row>
    <row r="321" spans="1:16" x14ac:dyDescent="0.35">
      <c r="A321" s="95">
        <v>44914</v>
      </c>
      <c r="B321" s="102"/>
      <c r="C321" s="96">
        <v>3</v>
      </c>
      <c r="D321" s="102">
        <v>310000</v>
      </c>
      <c r="E321" s="102"/>
      <c r="F321" s="80" t="s">
        <v>392</v>
      </c>
      <c r="G321" s="102"/>
      <c r="H321" s="263">
        <v>270</v>
      </c>
      <c r="I321" s="80"/>
      <c r="J321" t="e">
        <f>VLOOKUP(D321,NOMS!$A:$B,2,FALSE)</f>
        <v>#N/A</v>
      </c>
      <c r="K321" s="80"/>
      <c r="L321" s="80"/>
      <c r="M321" s="80"/>
      <c r="N321" s="80"/>
      <c r="O321" s="80"/>
      <c r="P321" s="80"/>
    </row>
    <row r="322" spans="1:16" x14ac:dyDescent="0.35">
      <c r="A322" s="95">
        <v>44914</v>
      </c>
      <c r="B322" s="102"/>
      <c r="C322" s="96">
        <v>3</v>
      </c>
      <c r="D322" s="102">
        <v>355000</v>
      </c>
      <c r="E322" s="102"/>
      <c r="F322" s="80" t="s">
        <v>395</v>
      </c>
      <c r="G322" s="263">
        <v>270</v>
      </c>
      <c r="H322" s="102"/>
      <c r="I322" s="80"/>
      <c r="J322" t="e">
        <f>VLOOKUP(D322,NOMS!$A:$B,2,FALSE)</f>
        <v>#N/A</v>
      </c>
      <c r="K322" s="80"/>
      <c r="L322" s="80"/>
      <c r="M322" s="80"/>
      <c r="N322" s="80"/>
      <c r="O322" s="80"/>
      <c r="P322" s="80"/>
    </row>
    <row r="323" spans="1:16" x14ac:dyDescent="0.35">
      <c r="A323" s="95">
        <v>44914</v>
      </c>
      <c r="B323" s="102"/>
      <c r="C323" s="96">
        <v>6</v>
      </c>
      <c r="D323" s="102">
        <v>603100</v>
      </c>
      <c r="E323" s="102"/>
      <c r="F323" s="80" t="s">
        <v>397</v>
      </c>
      <c r="G323" s="263">
        <v>270</v>
      </c>
      <c r="H323" s="102"/>
      <c r="I323" s="80"/>
      <c r="J323" t="e">
        <f>VLOOKUP(D323,NOMS!$A:$B,2,FALSE)</f>
        <v>#N/A</v>
      </c>
      <c r="K323" s="80"/>
      <c r="L323" s="80"/>
      <c r="M323" s="80"/>
      <c r="N323" s="80"/>
      <c r="O323" s="80"/>
      <c r="P323" s="80"/>
    </row>
    <row r="324" spans="1:16" x14ac:dyDescent="0.35">
      <c r="A324" s="95">
        <v>44914</v>
      </c>
      <c r="B324" s="102"/>
      <c r="C324" s="96">
        <v>6</v>
      </c>
      <c r="D324" s="102">
        <v>603201</v>
      </c>
      <c r="E324" s="102"/>
      <c r="F324" s="80" t="s">
        <v>395</v>
      </c>
      <c r="G324" s="102"/>
      <c r="H324" s="263">
        <v>270</v>
      </c>
      <c r="I324" s="80"/>
      <c r="J324" t="e">
        <f>VLOOKUP(D324,NOMS!$A:$B,2,FALSE)</f>
        <v>#N/A</v>
      </c>
      <c r="K324" s="80"/>
      <c r="L324" s="80"/>
      <c r="M324" s="80"/>
      <c r="N324" s="80"/>
      <c r="O324" s="80"/>
      <c r="P324" s="80"/>
    </row>
    <row r="325" spans="1:16" x14ac:dyDescent="0.35">
      <c r="A325" s="95">
        <v>44914</v>
      </c>
      <c r="B325" s="102"/>
      <c r="C325" s="96">
        <v>4</v>
      </c>
      <c r="D325" s="150">
        <v>401002</v>
      </c>
      <c r="E325" s="96"/>
      <c r="F325" s="194" t="s">
        <v>358</v>
      </c>
      <c r="G325" s="102"/>
      <c r="H325" s="243">
        <v>810</v>
      </c>
      <c r="I325" s="80"/>
      <c r="J325" t="e">
        <f>VLOOKUP(D325,NOMS!$A:$B,2,FALSE)</f>
        <v>#N/A</v>
      </c>
    </row>
    <row r="326" spans="1:16" x14ac:dyDescent="0.35">
      <c r="A326" s="95">
        <v>44914</v>
      </c>
      <c r="B326" s="102"/>
      <c r="C326" s="96">
        <v>6</v>
      </c>
      <c r="D326" s="100">
        <v>604000</v>
      </c>
      <c r="E326" s="97"/>
      <c r="F326" s="194" t="s">
        <v>358</v>
      </c>
      <c r="G326" s="263">
        <v>810</v>
      </c>
      <c r="H326" s="201"/>
      <c r="I326" s="80"/>
      <c r="J326" t="e">
        <f>VLOOKUP(D326,NOMS!$A:$B,2,FALSE)</f>
        <v>#N/A</v>
      </c>
    </row>
    <row r="327" spans="1:16" x14ac:dyDescent="0.35">
      <c r="A327" s="95">
        <v>44914</v>
      </c>
      <c r="C327" s="7">
        <v>3</v>
      </c>
      <c r="D327" s="1">
        <v>355000</v>
      </c>
      <c r="F327" t="s">
        <v>394</v>
      </c>
      <c r="G327" s="262">
        <v>810</v>
      </c>
      <c r="I327" s="80"/>
      <c r="J327" t="e">
        <f>VLOOKUP(D327,NOMS!$A:$B,2,FALSE)</f>
        <v>#N/A</v>
      </c>
    </row>
    <row r="328" spans="1:16" x14ac:dyDescent="0.35">
      <c r="A328" s="95">
        <v>44914</v>
      </c>
      <c r="C328" s="7">
        <v>6</v>
      </c>
      <c r="D328" s="1">
        <v>603201</v>
      </c>
      <c r="F328" t="s">
        <v>395</v>
      </c>
      <c r="H328" s="262">
        <v>810</v>
      </c>
      <c r="I328" s="80"/>
      <c r="J328" t="e">
        <f>VLOOKUP(D328,NOMS!$A:$B,2,FALSE)</f>
        <v>#N/A</v>
      </c>
    </row>
    <row r="329" spans="1:16" x14ac:dyDescent="0.35">
      <c r="A329" s="95">
        <v>44701</v>
      </c>
      <c r="B329" s="105"/>
      <c r="C329" s="96">
        <v>1</v>
      </c>
      <c r="D329" s="106">
        <v>155029</v>
      </c>
      <c r="E329" s="100" t="s">
        <v>229</v>
      </c>
      <c r="F329" s="107" t="s">
        <v>170</v>
      </c>
      <c r="G329" s="243"/>
      <c r="H329" s="243">
        <v>125</v>
      </c>
      <c r="J329" t="e">
        <f>VLOOKUP(D329,NOMS!$A:$B,2,FALSE)</f>
        <v>#N/A</v>
      </c>
    </row>
    <row r="330" spans="1:16" x14ac:dyDescent="0.35">
      <c r="A330" s="95">
        <v>44922</v>
      </c>
      <c r="B330" s="95"/>
      <c r="C330" s="96">
        <v>4</v>
      </c>
      <c r="D330" s="100">
        <v>401004</v>
      </c>
      <c r="E330" s="96"/>
      <c r="F330" s="194" t="s">
        <v>363</v>
      </c>
      <c r="G330" s="201"/>
      <c r="H330" s="94">
        <v>378.81</v>
      </c>
      <c r="J330" t="e">
        <f>VLOOKUP(D330,NOMS!$A:$B,2,FALSE)</f>
        <v>#N/A</v>
      </c>
    </row>
    <row r="331" spans="1:16" x14ac:dyDescent="0.35">
      <c r="A331" s="95">
        <v>44922</v>
      </c>
      <c r="B331" s="95"/>
      <c r="C331" s="96">
        <v>6</v>
      </c>
      <c r="D331" s="55">
        <v>625000</v>
      </c>
      <c r="E331" s="97"/>
      <c r="F331" s="194" t="s">
        <v>363</v>
      </c>
      <c r="G331" s="94">
        <v>378.81</v>
      </c>
      <c r="H331" s="201"/>
      <c r="J331" t="e">
        <f>VLOOKUP(D331,NOMS!$A:$B,2,FALSE)</f>
        <v>#N/A</v>
      </c>
    </row>
    <row r="332" spans="1:16" x14ac:dyDescent="0.35">
      <c r="A332" s="95">
        <v>44922</v>
      </c>
      <c r="B332" s="95"/>
      <c r="C332" s="96">
        <v>4</v>
      </c>
      <c r="D332" s="100">
        <v>421001</v>
      </c>
      <c r="E332" s="132" t="s">
        <v>206</v>
      </c>
      <c r="F332" s="132" t="s">
        <v>365</v>
      </c>
      <c r="G332" s="94">
        <v>378.81</v>
      </c>
      <c r="H332" s="201"/>
      <c r="J332" t="str">
        <f>VLOOKUP(D332,NOMS!$A:$B,2,FALSE)</f>
        <v>Yohan LASSALLE</v>
      </c>
    </row>
    <row r="333" spans="1:16" x14ac:dyDescent="0.35">
      <c r="A333" s="95">
        <v>44922</v>
      </c>
      <c r="B333" s="95"/>
      <c r="C333" s="96">
        <v>5</v>
      </c>
      <c r="D333" s="102">
        <v>512101</v>
      </c>
      <c r="E333" s="102"/>
      <c r="F333" s="132" t="s">
        <v>365</v>
      </c>
      <c r="G333" s="201"/>
      <c r="H333" s="94">
        <v>378.81</v>
      </c>
      <c r="J333" t="e">
        <f>VLOOKUP(D333,NOMS!$A:$B,2,FALSE)</f>
        <v>#N/A</v>
      </c>
    </row>
    <row r="334" spans="1:16" x14ac:dyDescent="0.35">
      <c r="A334" s="95">
        <v>44922</v>
      </c>
      <c r="B334" s="95"/>
      <c r="C334" s="96">
        <v>4</v>
      </c>
      <c r="D334" s="102">
        <v>421001</v>
      </c>
      <c r="E334" s="102"/>
      <c r="F334" s="80" t="s">
        <v>366</v>
      </c>
      <c r="G334" s="102"/>
      <c r="H334" s="94">
        <v>378.81</v>
      </c>
      <c r="J334" t="str">
        <f>VLOOKUP(D334,NOMS!$A:$B,2,FALSE)</f>
        <v>Yohan LASSALLE</v>
      </c>
    </row>
    <row r="335" spans="1:16" x14ac:dyDescent="0.35">
      <c r="A335" s="95">
        <v>44922</v>
      </c>
      <c r="B335" s="95"/>
      <c r="C335" s="96">
        <v>4</v>
      </c>
      <c r="D335" s="102">
        <v>401004</v>
      </c>
      <c r="E335" s="97"/>
      <c r="F335" s="104" t="s">
        <v>366</v>
      </c>
      <c r="G335" s="94">
        <v>378.81</v>
      </c>
      <c r="H335" s="201"/>
      <c r="J335" t="e">
        <f>VLOOKUP(D335,NOMS!$A:$B,2,FALSE)</f>
        <v>#N/A</v>
      </c>
    </row>
    <row r="336" spans="1:16" x14ac:dyDescent="0.35">
      <c r="A336" s="95">
        <v>44922</v>
      </c>
      <c r="B336" s="95"/>
      <c r="C336" s="96">
        <v>4</v>
      </c>
      <c r="D336" s="100">
        <v>401005</v>
      </c>
      <c r="E336" s="96"/>
      <c r="F336" s="194" t="s">
        <v>364</v>
      </c>
      <c r="G336" s="201"/>
      <c r="H336" s="201">
        <v>37</v>
      </c>
      <c r="J336" t="e">
        <f>VLOOKUP(D336,NOMS!$A:$B,2,FALSE)</f>
        <v>#N/A</v>
      </c>
    </row>
    <row r="337" spans="1:10" x14ac:dyDescent="0.35">
      <c r="A337" s="95">
        <v>44922</v>
      </c>
      <c r="B337" s="95"/>
      <c r="C337" s="96">
        <v>6</v>
      </c>
      <c r="D337" s="150">
        <v>616000</v>
      </c>
      <c r="E337" s="97"/>
      <c r="F337" s="194" t="s">
        <v>364</v>
      </c>
      <c r="G337" s="201">
        <v>37</v>
      </c>
      <c r="H337" s="201"/>
      <c r="J337" t="e">
        <f>VLOOKUP(D337,NOMS!$A:$B,2,FALSE)</f>
        <v>#N/A</v>
      </c>
    </row>
    <row r="338" spans="1:10" x14ac:dyDescent="0.35">
      <c r="A338" s="95">
        <v>44922</v>
      </c>
      <c r="B338" s="95"/>
      <c r="C338" s="96">
        <v>4</v>
      </c>
      <c r="D338" s="100">
        <v>421001</v>
      </c>
      <c r="E338" s="132" t="s">
        <v>206</v>
      </c>
      <c r="F338" s="132" t="s">
        <v>367</v>
      </c>
      <c r="G338" s="201">
        <v>37</v>
      </c>
      <c r="H338" s="201"/>
      <c r="J338" t="str">
        <f>VLOOKUP(D338,NOMS!$A:$B,2,FALSE)</f>
        <v>Yohan LASSALLE</v>
      </c>
    </row>
    <row r="339" spans="1:10" x14ac:dyDescent="0.35">
      <c r="A339" s="95">
        <v>44922</v>
      </c>
      <c r="B339" s="95"/>
      <c r="C339" s="96">
        <v>5</v>
      </c>
      <c r="D339" s="102">
        <v>512101</v>
      </c>
      <c r="E339" s="102"/>
      <c r="F339" s="132" t="s">
        <v>367</v>
      </c>
      <c r="G339" s="201"/>
      <c r="H339" s="201">
        <v>37</v>
      </c>
      <c r="J339" t="e">
        <f>VLOOKUP(D339,NOMS!$A:$B,2,FALSE)</f>
        <v>#N/A</v>
      </c>
    </row>
    <row r="340" spans="1:10" x14ac:dyDescent="0.35">
      <c r="A340" s="95">
        <v>44922</v>
      </c>
      <c r="B340" s="95"/>
      <c r="C340" s="96">
        <v>4</v>
      </c>
      <c r="D340" s="102">
        <v>421001</v>
      </c>
      <c r="E340" s="102"/>
      <c r="F340" s="80" t="s">
        <v>368</v>
      </c>
      <c r="G340" s="102"/>
      <c r="H340" s="201">
        <v>37</v>
      </c>
      <c r="J340" t="str">
        <f>VLOOKUP(D340,NOMS!$A:$B,2,FALSE)</f>
        <v>Yohan LASSALLE</v>
      </c>
    </row>
    <row r="341" spans="1:10" x14ac:dyDescent="0.35">
      <c r="A341" s="95">
        <v>44922</v>
      </c>
      <c r="B341" s="95"/>
      <c r="C341" s="96">
        <v>4</v>
      </c>
      <c r="D341" s="100">
        <v>401005</v>
      </c>
      <c r="E341" s="97"/>
      <c r="F341" s="104" t="s">
        <v>368</v>
      </c>
      <c r="G341" s="201">
        <v>37</v>
      </c>
      <c r="H341" s="201"/>
      <c r="J341" t="e">
        <f>VLOOKUP(D341,NOMS!$A:$B,2,FALSE)</f>
        <v>#N/A</v>
      </c>
    </row>
    <row r="342" spans="1:10" x14ac:dyDescent="0.35">
      <c r="A342" s="95">
        <v>44922</v>
      </c>
      <c r="B342" s="95"/>
      <c r="C342" s="96">
        <v>4</v>
      </c>
      <c r="D342" s="100">
        <v>401006</v>
      </c>
      <c r="E342" s="96"/>
      <c r="F342" s="194" t="s">
        <v>369</v>
      </c>
      <c r="G342" s="201"/>
      <c r="H342" s="201">
        <v>79.13</v>
      </c>
      <c r="J342" t="e">
        <f>VLOOKUP(D342,NOMS!$A:$B,2,FALSE)</f>
        <v>#N/A</v>
      </c>
    </row>
    <row r="343" spans="1:10" x14ac:dyDescent="0.35">
      <c r="A343" s="95">
        <v>44922</v>
      </c>
      <c r="B343" s="95"/>
      <c r="C343" s="96">
        <v>6</v>
      </c>
      <c r="D343" s="150">
        <v>625000</v>
      </c>
      <c r="E343" s="97"/>
      <c r="F343" s="194" t="s">
        <v>369</v>
      </c>
      <c r="G343" s="201">
        <v>79.13</v>
      </c>
      <c r="H343" s="201"/>
      <c r="J343" t="e">
        <f>VLOOKUP(D343,NOMS!$A:$B,2,FALSE)</f>
        <v>#N/A</v>
      </c>
    </row>
    <row r="344" spans="1:10" x14ac:dyDescent="0.35">
      <c r="A344" s="95">
        <v>44922</v>
      </c>
      <c r="B344" s="95"/>
      <c r="C344" s="96">
        <v>4</v>
      </c>
      <c r="D344" s="100">
        <v>421001</v>
      </c>
      <c r="E344" s="132" t="s">
        <v>206</v>
      </c>
      <c r="F344" s="132" t="s">
        <v>370</v>
      </c>
      <c r="G344" s="201">
        <v>79.13</v>
      </c>
      <c r="H344" s="201"/>
      <c r="J344" t="str">
        <f>VLOOKUP(D344,NOMS!$A:$B,2,FALSE)</f>
        <v>Yohan LASSALLE</v>
      </c>
    </row>
    <row r="345" spans="1:10" x14ac:dyDescent="0.35">
      <c r="A345" s="95">
        <v>44922</v>
      </c>
      <c r="B345" s="95"/>
      <c r="C345" s="96">
        <v>5</v>
      </c>
      <c r="D345" s="102">
        <v>512101</v>
      </c>
      <c r="E345" s="102"/>
      <c r="F345" s="132" t="s">
        <v>370</v>
      </c>
      <c r="G345" s="201"/>
      <c r="H345" s="201">
        <v>79.13</v>
      </c>
      <c r="J345" t="e">
        <f>VLOOKUP(D345,NOMS!$A:$B,2,FALSE)</f>
        <v>#N/A</v>
      </c>
    </row>
    <row r="346" spans="1:10" x14ac:dyDescent="0.35">
      <c r="A346" s="95">
        <v>44922</v>
      </c>
      <c r="B346" s="95"/>
      <c r="C346" s="96">
        <v>4</v>
      </c>
      <c r="D346" s="102">
        <v>421001</v>
      </c>
      <c r="E346" s="102"/>
      <c r="F346" s="194" t="s">
        <v>369</v>
      </c>
      <c r="G346" s="102"/>
      <c r="H346" s="201">
        <v>79.13</v>
      </c>
      <c r="J346" t="str">
        <f>VLOOKUP(D346,NOMS!$A:$B,2,FALSE)</f>
        <v>Yohan LASSALLE</v>
      </c>
    </row>
    <row r="347" spans="1:10" x14ac:dyDescent="0.35">
      <c r="A347" s="95">
        <v>44922</v>
      </c>
      <c r="B347" s="95"/>
      <c r="C347" s="96">
        <v>4</v>
      </c>
      <c r="D347" s="100">
        <v>401006</v>
      </c>
      <c r="E347" s="97"/>
      <c r="F347" s="194" t="s">
        <v>369</v>
      </c>
      <c r="G347" s="201">
        <v>79.13</v>
      </c>
      <c r="H347" s="201"/>
      <c r="J347" t="e">
        <f>VLOOKUP(D347,NOMS!$A:$B,2,FALSE)</f>
        <v>#N/A</v>
      </c>
    </row>
    <row r="348" spans="1:10" x14ac:dyDescent="0.35">
      <c r="A348" s="95">
        <v>44922</v>
      </c>
      <c r="B348" s="95"/>
      <c r="C348" s="96">
        <v>4</v>
      </c>
      <c r="D348" s="150">
        <v>401007</v>
      </c>
      <c r="E348" s="96"/>
      <c r="F348" s="194" t="s">
        <v>372</v>
      </c>
      <c r="G348" s="201"/>
      <c r="H348" s="201">
        <v>34.46</v>
      </c>
      <c r="J348" t="e">
        <f>VLOOKUP(D348,NOMS!$A:$B,2,FALSE)</f>
        <v>#N/A</v>
      </c>
    </row>
    <row r="349" spans="1:10" x14ac:dyDescent="0.35">
      <c r="A349" s="95">
        <v>44922</v>
      </c>
      <c r="B349" s="95"/>
      <c r="C349" s="96">
        <v>6</v>
      </c>
      <c r="D349" s="150">
        <v>626000</v>
      </c>
      <c r="E349" s="97"/>
      <c r="F349" s="194" t="s">
        <v>372</v>
      </c>
      <c r="G349" s="201">
        <v>34.46</v>
      </c>
      <c r="H349" s="201"/>
      <c r="J349" t="e">
        <f>VLOOKUP(D349,NOMS!$A:$B,2,FALSE)</f>
        <v>#N/A</v>
      </c>
    </row>
    <row r="350" spans="1:10" x14ac:dyDescent="0.35">
      <c r="A350" s="95">
        <v>44922</v>
      </c>
      <c r="B350" s="95"/>
      <c r="C350" s="96">
        <v>4</v>
      </c>
      <c r="D350" s="100">
        <v>421001</v>
      </c>
      <c r="E350" s="132" t="s">
        <v>206</v>
      </c>
      <c r="F350" s="132" t="s">
        <v>370</v>
      </c>
      <c r="G350" s="201">
        <v>34.46</v>
      </c>
      <c r="H350" s="201"/>
      <c r="J350" t="str">
        <f>VLOOKUP(D350,NOMS!$A:$B,2,FALSE)</f>
        <v>Yohan LASSALLE</v>
      </c>
    </row>
    <row r="351" spans="1:10" x14ac:dyDescent="0.35">
      <c r="A351" s="95">
        <v>44922</v>
      </c>
      <c r="B351" s="95"/>
      <c r="C351" s="96">
        <v>5</v>
      </c>
      <c r="D351" s="102">
        <v>512101</v>
      </c>
      <c r="E351" s="102"/>
      <c r="F351" s="132" t="s">
        <v>370</v>
      </c>
      <c r="G351" s="201"/>
      <c r="H351" s="201">
        <v>34.46</v>
      </c>
      <c r="J351" t="e">
        <f>VLOOKUP(D351,NOMS!$A:$B,2,FALSE)</f>
        <v>#N/A</v>
      </c>
    </row>
    <row r="352" spans="1:10" x14ac:dyDescent="0.35">
      <c r="A352" s="95">
        <v>44922</v>
      </c>
      <c r="B352" s="95"/>
      <c r="C352" s="96">
        <v>4</v>
      </c>
      <c r="D352" s="102">
        <v>421001</v>
      </c>
      <c r="E352" s="102"/>
      <c r="F352" s="194" t="s">
        <v>369</v>
      </c>
      <c r="G352" s="102"/>
      <c r="H352" s="201">
        <v>34.46</v>
      </c>
      <c r="J352" t="str">
        <f>VLOOKUP(D352,NOMS!$A:$B,2,FALSE)</f>
        <v>Yohan LASSALLE</v>
      </c>
    </row>
    <row r="353" spans="1:10" x14ac:dyDescent="0.35">
      <c r="A353" s="95">
        <v>44922</v>
      </c>
      <c r="B353" s="95"/>
      <c r="C353" s="96">
        <v>4</v>
      </c>
      <c r="D353" s="150">
        <v>401007</v>
      </c>
      <c r="E353" s="97"/>
      <c r="F353" s="194" t="s">
        <v>369</v>
      </c>
      <c r="G353" s="201">
        <v>34.46</v>
      </c>
      <c r="H353" s="201"/>
      <c r="J353" t="e">
        <f>VLOOKUP(D353,NOMS!$A:$B,2,FALSE)</f>
        <v>#N/A</v>
      </c>
    </row>
    <row r="354" spans="1:10" x14ac:dyDescent="0.35">
      <c r="A354" s="95">
        <v>44914</v>
      </c>
      <c r="B354" s="105"/>
      <c r="C354" s="7">
        <v>4</v>
      </c>
      <c r="D354" s="193">
        <v>421001</v>
      </c>
      <c r="E354" s="100" t="s">
        <v>230</v>
      </c>
      <c r="F354" s="111" t="s">
        <v>398</v>
      </c>
      <c r="G354" s="262">
        <v>40</v>
      </c>
      <c r="H354" s="262"/>
      <c r="J354" t="str">
        <f>VLOOKUP(D354,NOMS!$A:$B,2,FALSE)</f>
        <v>Yohan LASSALLE</v>
      </c>
    </row>
    <row r="355" spans="1:10" x14ac:dyDescent="0.35">
      <c r="A355" s="95">
        <v>44914</v>
      </c>
      <c r="C355" s="7">
        <v>3</v>
      </c>
      <c r="D355" s="1">
        <v>355000</v>
      </c>
      <c r="E355" s="102"/>
      <c r="F355" t="s">
        <v>394</v>
      </c>
      <c r="G355" s="262"/>
      <c r="H355" s="262">
        <v>40</v>
      </c>
      <c r="J355" t="e">
        <f>VLOOKUP(D355,NOMS!$A:$B,2,FALSE)</f>
        <v>#N/A</v>
      </c>
    </row>
    <row r="356" spans="1:10" x14ac:dyDescent="0.35">
      <c r="A356" s="95">
        <v>44914</v>
      </c>
      <c r="B356" s="105"/>
      <c r="C356" s="7">
        <v>4</v>
      </c>
      <c r="D356" s="193">
        <v>421001</v>
      </c>
      <c r="E356" s="100" t="s">
        <v>230</v>
      </c>
      <c r="F356" s="111" t="s">
        <v>398</v>
      </c>
      <c r="G356" s="262"/>
      <c r="H356" s="262">
        <v>40</v>
      </c>
      <c r="J356" t="str">
        <f>VLOOKUP(D356,NOMS!$A:$B,2,FALSE)</f>
        <v>Yohan LASSALLE</v>
      </c>
    </row>
    <row r="357" spans="1:10" x14ac:dyDescent="0.35">
      <c r="A357" s="95">
        <v>44914</v>
      </c>
      <c r="C357" s="7">
        <v>6</v>
      </c>
      <c r="D357" s="1">
        <v>647000</v>
      </c>
      <c r="F357" t="s">
        <v>399</v>
      </c>
      <c r="G357" s="262">
        <v>40</v>
      </c>
      <c r="J357" t="e">
        <f>VLOOKUP(D357,NOMS!$A:$B,2,FALSE)</f>
        <v>#N/A</v>
      </c>
    </row>
    <row r="358" spans="1:10" x14ac:dyDescent="0.35">
      <c r="A358" s="95">
        <v>44914</v>
      </c>
      <c r="C358" s="7">
        <v>6</v>
      </c>
      <c r="D358" s="1">
        <v>603201</v>
      </c>
      <c r="F358" t="s">
        <v>395</v>
      </c>
      <c r="G358" s="262">
        <v>40</v>
      </c>
      <c r="J358" t="e">
        <f>VLOOKUP(D358,NOMS!$A:$B,2,FALSE)</f>
        <v>#N/A</v>
      </c>
    </row>
    <row r="359" spans="1:10" x14ac:dyDescent="0.35">
      <c r="A359" s="95">
        <v>44914</v>
      </c>
      <c r="B359" s="105"/>
      <c r="C359" s="7">
        <v>4</v>
      </c>
      <c r="D359" s="106">
        <v>421002</v>
      </c>
      <c r="E359" s="100" t="s">
        <v>230</v>
      </c>
      <c r="F359" s="111" t="s">
        <v>232</v>
      </c>
      <c r="G359" s="262">
        <v>40</v>
      </c>
      <c r="H359" s="262"/>
      <c r="J359" t="str">
        <f>VLOOKUP(D359,NOMS!$A:$B,2,FALSE)</f>
        <v>Eric CHARTON</v>
      </c>
    </row>
    <row r="360" spans="1:10" x14ac:dyDescent="0.35">
      <c r="A360" s="95">
        <v>44914</v>
      </c>
      <c r="C360" s="7">
        <v>3</v>
      </c>
      <c r="D360" s="102">
        <v>355000</v>
      </c>
      <c r="E360" s="102"/>
      <c r="F360" t="s">
        <v>394</v>
      </c>
      <c r="G360" s="262"/>
      <c r="H360" s="262">
        <v>40</v>
      </c>
      <c r="J360" t="e">
        <f>VLOOKUP(D360,NOMS!$A:$B,2,FALSE)</f>
        <v>#N/A</v>
      </c>
    </row>
    <row r="361" spans="1:10" x14ac:dyDescent="0.35">
      <c r="A361" s="95">
        <v>44914</v>
      </c>
      <c r="B361" s="105"/>
      <c r="C361" s="7">
        <v>4</v>
      </c>
      <c r="D361" s="106">
        <v>421002</v>
      </c>
      <c r="E361" s="100" t="s">
        <v>230</v>
      </c>
      <c r="F361" s="111" t="s">
        <v>232</v>
      </c>
      <c r="G361" s="262"/>
      <c r="H361" s="262">
        <v>40</v>
      </c>
      <c r="J361" t="str">
        <f>VLOOKUP(D361,NOMS!$A:$B,2,FALSE)</f>
        <v>Eric CHARTON</v>
      </c>
    </row>
    <row r="362" spans="1:10" x14ac:dyDescent="0.35">
      <c r="A362" s="95">
        <v>44914</v>
      </c>
      <c r="C362" s="7">
        <v>6</v>
      </c>
      <c r="D362" s="1">
        <v>647000</v>
      </c>
      <c r="F362" t="s">
        <v>232</v>
      </c>
      <c r="G362" s="262">
        <v>40</v>
      </c>
      <c r="J362" t="e">
        <f>VLOOKUP(D362,NOMS!$A:$B,2,FALSE)</f>
        <v>#N/A</v>
      </c>
    </row>
    <row r="363" spans="1:10" x14ac:dyDescent="0.35">
      <c r="A363" s="95">
        <v>44914</v>
      </c>
      <c r="C363" s="7">
        <v>6</v>
      </c>
      <c r="D363" s="1">
        <v>603201</v>
      </c>
      <c r="F363" t="s">
        <v>395</v>
      </c>
      <c r="G363" s="262">
        <v>40</v>
      </c>
      <c r="J363" t="e">
        <f>VLOOKUP(D363,NOMS!$A:$B,2,FALSE)</f>
        <v>#N/A</v>
      </c>
    </row>
    <row r="364" spans="1:10" x14ac:dyDescent="0.35">
      <c r="A364" s="95">
        <v>44914</v>
      </c>
      <c r="B364" s="105"/>
      <c r="C364" s="7">
        <v>4</v>
      </c>
      <c r="D364" s="106">
        <v>421003</v>
      </c>
      <c r="E364" s="100" t="s">
        <v>230</v>
      </c>
      <c r="F364" s="111" t="s">
        <v>214</v>
      </c>
      <c r="G364" s="262">
        <v>40</v>
      </c>
      <c r="H364" s="262"/>
      <c r="J364" t="str">
        <f>VLOOKUP(D364,NOMS!$A:$B,2,FALSE)</f>
        <v>Lydie RESON</v>
      </c>
    </row>
    <row r="365" spans="1:10" x14ac:dyDescent="0.35">
      <c r="A365" s="95">
        <v>44914</v>
      </c>
      <c r="C365" s="7">
        <v>3</v>
      </c>
      <c r="D365" s="1">
        <v>355000</v>
      </c>
      <c r="E365" s="102"/>
      <c r="F365" t="s">
        <v>394</v>
      </c>
      <c r="G365" s="262"/>
      <c r="H365" s="262">
        <v>40</v>
      </c>
      <c r="J365" t="e">
        <f>VLOOKUP(D365,NOMS!$A:$B,2,FALSE)</f>
        <v>#N/A</v>
      </c>
    </row>
    <row r="366" spans="1:10" x14ac:dyDescent="0.35">
      <c r="A366" s="95">
        <v>44914</v>
      </c>
      <c r="B366" s="105"/>
      <c r="C366" s="7">
        <v>4</v>
      </c>
      <c r="D366" s="106">
        <v>421003</v>
      </c>
      <c r="E366" s="100" t="s">
        <v>230</v>
      </c>
      <c r="F366" s="111" t="s">
        <v>214</v>
      </c>
      <c r="G366" s="262"/>
      <c r="H366" s="262">
        <v>40</v>
      </c>
      <c r="J366" t="str">
        <f>VLOOKUP(D366,NOMS!$A:$B,2,FALSE)</f>
        <v>Lydie RESON</v>
      </c>
    </row>
    <row r="367" spans="1:10" x14ac:dyDescent="0.35">
      <c r="A367" s="95">
        <v>44914</v>
      </c>
      <c r="C367" s="7">
        <v>6</v>
      </c>
      <c r="D367" s="1">
        <v>647000</v>
      </c>
      <c r="F367" t="s">
        <v>214</v>
      </c>
      <c r="G367" s="262">
        <v>40</v>
      </c>
      <c r="J367" t="e">
        <f>VLOOKUP(D367,NOMS!$A:$B,2,FALSE)</f>
        <v>#N/A</v>
      </c>
    </row>
    <row r="368" spans="1:10" x14ac:dyDescent="0.35">
      <c r="A368" s="95">
        <v>44914</v>
      </c>
      <c r="C368" s="7">
        <v>6</v>
      </c>
      <c r="D368" s="1">
        <v>603201</v>
      </c>
      <c r="F368" t="s">
        <v>395</v>
      </c>
      <c r="G368" s="262">
        <v>40</v>
      </c>
      <c r="J368" t="e">
        <f>VLOOKUP(D368,NOMS!$A:$B,2,FALSE)</f>
        <v>#N/A</v>
      </c>
    </row>
    <row r="369" spans="1:10" x14ac:dyDescent="0.35">
      <c r="A369" s="95">
        <v>44914</v>
      </c>
      <c r="B369" s="105"/>
      <c r="C369" s="7">
        <v>4</v>
      </c>
      <c r="D369" s="106">
        <v>421004</v>
      </c>
      <c r="E369" s="100" t="s">
        <v>230</v>
      </c>
      <c r="F369" s="111" t="s">
        <v>209</v>
      </c>
      <c r="G369" s="262">
        <v>40</v>
      </c>
      <c r="H369" s="262"/>
      <c r="J369" t="str">
        <f>VLOOKUP(D369,NOMS!$A:$B,2,FALSE)</f>
        <v>Muriel DE GENTIL</v>
      </c>
    </row>
    <row r="370" spans="1:10" x14ac:dyDescent="0.35">
      <c r="A370" s="95">
        <v>44914</v>
      </c>
      <c r="C370" s="7">
        <v>3</v>
      </c>
      <c r="D370" s="102">
        <v>355000</v>
      </c>
      <c r="E370" s="102"/>
      <c r="F370" t="s">
        <v>394</v>
      </c>
      <c r="G370" s="262"/>
      <c r="H370" s="262">
        <v>40</v>
      </c>
      <c r="J370" t="e">
        <f>VLOOKUP(D370,NOMS!$A:$B,2,FALSE)</f>
        <v>#N/A</v>
      </c>
    </row>
    <row r="371" spans="1:10" x14ac:dyDescent="0.35">
      <c r="A371" s="95">
        <v>44914</v>
      </c>
      <c r="B371" s="105"/>
      <c r="C371" s="7">
        <v>4</v>
      </c>
      <c r="D371" s="106">
        <v>421004</v>
      </c>
      <c r="E371" s="100" t="s">
        <v>230</v>
      </c>
      <c r="F371" s="111" t="s">
        <v>209</v>
      </c>
      <c r="G371" s="262"/>
      <c r="H371" s="262">
        <v>40</v>
      </c>
      <c r="J371" t="str">
        <f>VLOOKUP(D371,NOMS!$A:$B,2,FALSE)</f>
        <v>Muriel DE GENTIL</v>
      </c>
    </row>
    <row r="372" spans="1:10" x14ac:dyDescent="0.35">
      <c r="A372" s="95">
        <v>44914</v>
      </c>
      <c r="C372" s="7">
        <v>6</v>
      </c>
      <c r="D372" s="1">
        <v>647000</v>
      </c>
      <c r="F372" t="s">
        <v>209</v>
      </c>
      <c r="G372" s="262">
        <v>40</v>
      </c>
      <c r="J372" t="e">
        <f>VLOOKUP(D372,NOMS!$A:$B,2,FALSE)</f>
        <v>#N/A</v>
      </c>
    </row>
    <row r="373" spans="1:10" x14ac:dyDescent="0.35">
      <c r="A373" s="95">
        <v>44914</v>
      </c>
      <c r="C373" s="7">
        <v>6</v>
      </c>
      <c r="D373" s="1">
        <v>603201</v>
      </c>
      <c r="F373" t="s">
        <v>395</v>
      </c>
      <c r="G373" s="262">
        <v>40</v>
      </c>
      <c r="J373" t="e">
        <f>VLOOKUP(D373,NOMS!$A:$B,2,FALSE)</f>
        <v>#N/A</v>
      </c>
    </row>
    <row r="374" spans="1:10" x14ac:dyDescent="0.35">
      <c r="A374" s="95">
        <v>44914</v>
      </c>
      <c r="B374" s="105"/>
      <c r="C374" s="7">
        <v>4</v>
      </c>
      <c r="D374" s="106">
        <v>421006</v>
      </c>
      <c r="E374" s="100" t="s">
        <v>230</v>
      </c>
      <c r="F374" s="111" t="s">
        <v>169</v>
      </c>
      <c r="G374" s="262">
        <v>40</v>
      </c>
      <c r="H374" s="262"/>
      <c r="J374" t="str">
        <f>VLOOKUP(D374,NOMS!$A:$B,2,FALSE)</f>
        <v>Amina ISCAYE</v>
      </c>
    </row>
    <row r="375" spans="1:10" x14ac:dyDescent="0.35">
      <c r="A375" s="95">
        <v>44914</v>
      </c>
      <c r="C375" s="7">
        <v>3</v>
      </c>
      <c r="D375" s="102">
        <v>355000</v>
      </c>
      <c r="E375" s="102"/>
      <c r="F375" t="s">
        <v>394</v>
      </c>
      <c r="G375" s="262"/>
      <c r="H375" s="262">
        <v>40</v>
      </c>
      <c r="J375" t="e">
        <f>VLOOKUP(D375,NOMS!$A:$B,2,FALSE)</f>
        <v>#N/A</v>
      </c>
    </row>
    <row r="376" spans="1:10" x14ac:dyDescent="0.35">
      <c r="A376" s="95">
        <v>44914</v>
      </c>
      <c r="B376" s="105"/>
      <c r="C376" s="7">
        <v>4</v>
      </c>
      <c r="D376" s="106">
        <v>421006</v>
      </c>
      <c r="E376" s="100" t="s">
        <v>230</v>
      </c>
      <c r="F376" s="111" t="s">
        <v>169</v>
      </c>
      <c r="G376" s="262"/>
      <c r="H376" s="262">
        <v>40</v>
      </c>
      <c r="J376" t="str">
        <f>VLOOKUP(D376,NOMS!$A:$B,2,FALSE)</f>
        <v>Amina ISCAYE</v>
      </c>
    </row>
    <row r="377" spans="1:10" x14ac:dyDescent="0.35">
      <c r="A377" s="95">
        <v>44914</v>
      </c>
      <c r="C377" s="7">
        <v>6</v>
      </c>
      <c r="D377" s="1">
        <v>647000</v>
      </c>
      <c r="F377" t="s">
        <v>169</v>
      </c>
      <c r="G377" s="262">
        <v>40</v>
      </c>
      <c r="J377" t="e">
        <f>VLOOKUP(D377,NOMS!$A:$B,2,FALSE)</f>
        <v>#N/A</v>
      </c>
    </row>
    <row r="378" spans="1:10" x14ac:dyDescent="0.35">
      <c r="A378" s="95">
        <v>44914</v>
      </c>
      <c r="C378" s="7">
        <v>6</v>
      </c>
      <c r="D378" s="1">
        <v>603201</v>
      </c>
      <c r="F378" t="s">
        <v>395</v>
      </c>
      <c r="G378" s="262">
        <v>40</v>
      </c>
      <c r="J378" t="e">
        <f>VLOOKUP(D378,NOMS!$A:$B,2,FALSE)</f>
        <v>#N/A</v>
      </c>
    </row>
    <row r="379" spans="1:10" x14ac:dyDescent="0.35">
      <c r="A379" s="95">
        <v>44914</v>
      </c>
      <c r="B379" s="105"/>
      <c r="C379" s="7">
        <v>4</v>
      </c>
      <c r="D379" s="106">
        <v>421005</v>
      </c>
      <c r="E379" s="100" t="s">
        <v>230</v>
      </c>
      <c r="F379" s="111" t="s">
        <v>400</v>
      </c>
      <c r="G379" s="262">
        <v>40</v>
      </c>
      <c r="H379" s="262"/>
      <c r="J379" t="str">
        <f>VLOOKUP(D379,NOMS!$A:$B,2,FALSE)</f>
        <v>Oriane Mayoute</v>
      </c>
    </row>
    <row r="380" spans="1:10" x14ac:dyDescent="0.35">
      <c r="A380" s="95">
        <v>44914</v>
      </c>
      <c r="C380" s="7">
        <v>3</v>
      </c>
      <c r="D380" s="102">
        <v>355000</v>
      </c>
      <c r="E380" s="102"/>
      <c r="F380" t="s">
        <v>394</v>
      </c>
      <c r="G380" s="262"/>
      <c r="H380" s="262">
        <v>40</v>
      </c>
      <c r="J380" t="e">
        <f>VLOOKUP(D380,NOMS!$A:$B,2,FALSE)</f>
        <v>#N/A</v>
      </c>
    </row>
    <row r="381" spans="1:10" x14ac:dyDescent="0.35">
      <c r="A381" s="95">
        <v>44914</v>
      </c>
      <c r="B381" s="105"/>
      <c r="C381" s="7">
        <v>4</v>
      </c>
      <c r="D381" s="106">
        <v>421005</v>
      </c>
      <c r="E381" s="100" t="s">
        <v>230</v>
      </c>
      <c r="F381" s="111" t="s">
        <v>400</v>
      </c>
      <c r="G381" s="262"/>
      <c r="H381" s="262">
        <v>40</v>
      </c>
      <c r="J381" t="str">
        <f>VLOOKUP(D381,NOMS!$A:$B,2,FALSE)</f>
        <v>Oriane Mayoute</v>
      </c>
    </row>
    <row r="382" spans="1:10" x14ac:dyDescent="0.35">
      <c r="A382" s="95">
        <v>44914</v>
      </c>
      <c r="C382" s="7">
        <v>6</v>
      </c>
      <c r="D382" s="1">
        <v>647000</v>
      </c>
      <c r="F382" t="s">
        <v>400</v>
      </c>
      <c r="G382" s="262">
        <v>40</v>
      </c>
      <c r="J382" t="e">
        <f>VLOOKUP(D382,NOMS!$A:$B,2,FALSE)</f>
        <v>#N/A</v>
      </c>
    </row>
    <row r="383" spans="1:10" x14ac:dyDescent="0.35">
      <c r="A383" s="95">
        <v>44914</v>
      </c>
      <c r="C383" s="7">
        <v>6</v>
      </c>
      <c r="D383" s="1">
        <v>603201</v>
      </c>
      <c r="F383" t="s">
        <v>395</v>
      </c>
      <c r="G383" s="262">
        <v>40</v>
      </c>
      <c r="J383" t="e">
        <f>VLOOKUP(D383,NOMS!$A:$B,2,FALSE)</f>
        <v>#N/A</v>
      </c>
    </row>
    <row r="384" spans="1:10" x14ac:dyDescent="0.35">
      <c r="A384" s="95">
        <v>44914</v>
      </c>
      <c r="B384" s="105"/>
      <c r="C384" s="7">
        <v>4</v>
      </c>
      <c r="D384" s="106">
        <v>421007</v>
      </c>
      <c r="E384" s="100" t="s">
        <v>230</v>
      </c>
      <c r="F384" s="111" t="s">
        <v>401</v>
      </c>
      <c r="G384" s="262">
        <v>40</v>
      </c>
      <c r="H384" s="262"/>
      <c r="J384" t="str">
        <f>VLOOKUP(D384,NOMS!$A:$B,2,FALSE)</f>
        <v>Geraldine PINOT</v>
      </c>
    </row>
    <row r="385" spans="1:10" x14ac:dyDescent="0.35">
      <c r="A385" s="95">
        <v>44914</v>
      </c>
      <c r="C385" s="7">
        <v>3</v>
      </c>
      <c r="D385" s="102">
        <v>355000</v>
      </c>
      <c r="E385" s="102"/>
      <c r="F385" t="s">
        <v>394</v>
      </c>
      <c r="G385" s="262"/>
      <c r="H385" s="262">
        <v>40</v>
      </c>
      <c r="J385" t="e">
        <f>VLOOKUP(D385,NOMS!$A:$B,2,FALSE)</f>
        <v>#N/A</v>
      </c>
    </row>
    <row r="386" spans="1:10" x14ac:dyDescent="0.35">
      <c r="A386" s="95">
        <v>44914</v>
      </c>
      <c r="B386" s="105"/>
      <c r="C386" s="7">
        <v>4</v>
      </c>
      <c r="D386" s="106">
        <v>421007</v>
      </c>
      <c r="E386" s="100" t="s">
        <v>230</v>
      </c>
      <c r="F386" s="111" t="s">
        <v>401</v>
      </c>
      <c r="G386" s="262"/>
      <c r="H386" s="262">
        <v>40</v>
      </c>
      <c r="J386" t="str">
        <f>VLOOKUP(D386,NOMS!$A:$B,2,FALSE)</f>
        <v>Geraldine PINOT</v>
      </c>
    </row>
    <row r="387" spans="1:10" x14ac:dyDescent="0.35">
      <c r="A387" s="95">
        <v>44914</v>
      </c>
      <c r="C387" s="7">
        <v>6</v>
      </c>
      <c r="D387" s="1">
        <v>647000</v>
      </c>
      <c r="F387" t="s">
        <v>401</v>
      </c>
      <c r="G387" s="262">
        <v>40</v>
      </c>
      <c r="J387" t="e">
        <f>VLOOKUP(D387,NOMS!$A:$B,2,FALSE)</f>
        <v>#N/A</v>
      </c>
    </row>
    <row r="388" spans="1:10" x14ac:dyDescent="0.35">
      <c r="A388" s="95">
        <v>44914</v>
      </c>
      <c r="C388" s="7">
        <v>6</v>
      </c>
      <c r="D388" s="1">
        <v>603201</v>
      </c>
      <c r="F388" t="s">
        <v>395</v>
      </c>
      <c r="G388" s="262">
        <v>40</v>
      </c>
      <c r="J388" t="e">
        <f>VLOOKUP(D388,NOMS!$A:$B,2,FALSE)</f>
        <v>#N/A</v>
      </c>
    </row>
    <row r="389" spans="1:10" x14ac:dyDescent="0.35">
      <c r="A389" s="95">
        <v>44914</v>
      </c>
      <c r="B389" s="105"/>
      <c r="C389" s="7">
        <v>4</v>
      </c>
      <c r="D389" s="106">
        <v>421008</v>
      </c>
      <c r="E389" s="100" t="s">
        <v>230</v>
      </c>
      <c r="F389" s="111" t="s">
        <v>402</v>
      </c>
      <c r="G389" s="262">
        <v>40</v>
      </c>
      <c r="H389" s="262"/>
      <c r="J389" t="str">
        <f>VLOOKUP(D389,NOMS!$A:$B,2,FALSE)</f>
        <v>Stephanie LUBIN</v>
      </c>
    </row>
    <row r="390" spans="1:10" x14ac:dyDescent="0.35">
      <c r="A390" s="95">
        <v>44914</v>
      </c>
      <c r="C390" s="7">
        <v>3</v>
      </c>
      <c r="D390" s="102">
        <v>355000</v>
      </c>
      <c r="E390" s="102"/>
      <c r="F390" t="s">
        <v>394</v>
      </c>
      <c r="G390" s="262"/>
      <c r="H390" s="262">
        <v>40</v>
      </c>
      <c r="J390" t="e">
        <f>VLOOKUP(D390,NOMS!$A:$B,2,FALSE)</f>
        <v>#N/A</v>
      </c>
    </row>
    <row r="391" spans="1:10" x14ac:dyDescent="0.35">
      <c r="A391" s="95">
        <v>44914</v>
      </c>
      <c r="B391" s="105"/>
      <c r="C391" s="7">
        <v>4</v>
      </c>
      <c r="D391" s="106">
        <v>421008</v>
      </c>
      <c r="E391" s="100" t="s">
        <v>230</v>
      </c>
      <c r="F391" s="111" t="s">
        <v>402</v>
      </c>
      <c r="G391" s="262"/>
      <c r="H391" s="262">
        <v>40</v>
      </c>
      <c r="J391" t="str">
        <f>VLOOKUP(D391,NOMS!$A:$B,2,FALSE)</f>
        <v>Stephanie LUBIN</v>
      </c>
    </row>
    <row r="392" spans="1:10" x14ac:dyDescent="0.35">
      <c r="A392" s="95">
        <v>44914</v>
      </c>
      <c r="C392" s="7">
        <v>6</v>
      </c>
      <c r="D392" s="1">
        <v>647000</v>
      </c>
      <c r="F392" t="s">
        <v>402</v>
      </c>
      <c r="G392" s="262">
        <v>40</v>
      </c>
      <c r="J392" t="e">
        <f>VLOOKUP(D392,NOMS!$A:$B,2,FALSE)</f>
        <v>#N/A</v>
      </c>
    </row>
    <row r="393" spans="1:10" x14ac:dyDescent="0.35">
      <c r="A393" s="95">
        <v>44914</v>
      </c>
      <c r="C393" s="7">
        <v>6</v>
      </c>
      <c r="D393" s="1">
        <v>603201</v>
      </c>
      <c r="F393" t="s">
        <v>395</v>
      </c>
      <c r="G393" s="262">
        <v>40</v>
      </c>
      <c r="J393" t="e">
        <f>VLOOKUP(D393,NOMS!$A:$B,2,FALSE)</f>
        <v>#N/A</v>
      </c>
    </row>
    <row r="394" spans="1:10" x14ac:dyDescent="0.35">
      <c r="A394" s="95">
        <v>44914</v>
      </c>
      <c r="B394" s="105"/>
      <c r="C394" s="7">
        <v>4</v>
      </c>
      <c r="D394" s="106">
        <v>421009</v>
      </c>
      <c r="E394" s="100" t="s">
        <v>230</v>
      </c>
      <c r="F394" s="111" t="s">
        <v>245</v>
      </c>
      <c r="G394" s="262">
        <v>40</v>
      </c>
      <c r="H394" s="262"/>
      <c r="J394" t="str">
        <f>VLOOKUP(D394,NOMS!$A:$B,2,FALSE)</f>
        <v>Eddy LORBEL</v>
      </c>
    </row>
    <row r="395" spans="1:10" x14ac:dyDescent="0.35">
      <c r="A395" s="95">
        <v>44914</v>
      </c>
      <c r="C395" s="7">
        <v>3</v>
      </c>
      <c r="D395" s="102">
        <v>355000</v>
      </c>
      <c r="E395" s="102"/>
      <c r="F395" t="s">
        <v>394</v>
      </c>
      <c r="G395" s="262"/>
      <c r="H395" s="262">
        <v>40</v>
      </c>
      <c r="J395" t="e">
        <f>VLOOKUP(D395,NOMS!$A:$B,2,FALSE)</f>
        <v>#N/A</v>
      </c>
    </row>
    <row r="396" spans="1:10" x14ac:dyDescent="0.35">
      <c r="A396" s="95">
        <v>44914</v>
      </c>
      <c r="B396" s="105"/>
      <c r="C396" s="7">
        <v>4</v>
      </c>
      <c r="D396" s="106">
        <v>421009</v>
      </c>
      <c r="E396" s="100" t="s">
        <v>230</v>
      </c>
      <c r="F396" s="111" t="s">
        <v>245</v>
      </c>
      <c r="G396" s="262"/>
      <c r="H396" s="262">
        <v>40</v>
      </c>
      <c r="J396" t="str">
        <f>VLOOKUP(D396,NOMS!$A:$B,2,FALSE)</f>
        <v>Eddy LORBEL</v>
      </c>
    </row>
    <row r="397" spans="1:10" x14ac:dyDescent="0.35">
      <c r="A397" s="95">
        <v>44914</v>
      </c>
      <c r="C397" s="7">
        <v>6</v>
      </c>
      <c r="D397" s="1">
        <v>647000</v>
      </c>
      <c r="F397" t="s">
        <v>245</v>
      </c>
      <c r="G397" s="262">
        <v>40</v>
      </c>
      <c r="J397" t="e">
        <f>VLOOKUP(D397,NOMS!$A:$B,2,FALSE)</f>
        <v>#N/A</v>
      </c>
    </row>
    <row r="398" spans="1:10" x14ac:dyDescent="0.35">
      <c r="A398" s="95">
        <v>44914</v>
      </c>
      <c r="C398" s="7">
        <v>6</v>
      </c>
      <c r="D398" s="1">
        <v>603201</v>
      </c>
      <c r="F398" t="s">
        <v>395</v>
      </c>
      <c r="G398" s="262">
        <v>40</v>
      </c>
      <c r="J398" t="e">
        <f>VLOOKUP(D398,NOMS!$A:$B,2,FALSE)</f>
        <v>#N/A</v>
      </c>
    </row>
    <row r="399" spans="1:10" x14ac:dyDescent="0.35">
      <c r="A399" s="95">
        <v>44914</v>
      </c>
      <c r="B399" s="105"/>
      <c r="C399" s="7">
        <v>4</v>
      </c>
      <c r="D399" s="106">
        <v>421010</v>
      </c>
      <c r="E399" s="100" t="s">
        <v>230</v>
      </c>
      <c r="F399" s="111" t="s">
        <v>227</v>
      </c>
      <c r="G399" s="262">
        <v>40</v>
      </c>
      <c r="H399" s="262"/>
      <c r="J399" t="str">
        <f>VLOOKUP(D399,NOMS!$A:$B,2,FALSE)</f>
        <v>Olivia LAPORAL</v>
      </c>
    </row>
    <row r="400" spans="1:10" x14ac:dyDescent="0.35">
      <c r="A400" s="95">
        <v>44914</v>
      </c>
      <c r="C400" s="7">
        <v>3</v>
      </c>
      <c r="D400" s="102">
        <v>355000</v>
      </c>
      <c r="E400" s="102"/>
      <c r="F400" t="s">
        <v>394</v>
      </c>
      <c r="G400" s="262"/>
      <c r="H400" s="262">
        <v>40</v>
      </c>
      <c r="J400" t="e">
        <f>VLOOKUP(D400,NOMS!$A:$B,2,FALSE)</f>
        <v>#N/A</v>
      </c>
    </row>
    <row r="401" spans="1:10" x14ac:dyDescent="0.35">
      <c r="A401" s="95">
        <v>44914</v>
      </c>
      <c r="B401" s="105"/>
      <c r="C401" s="7">
        <v>4</v>
      </c>
      <c r="D401" s="106">
        <v>421010</v>
      </c>
      <c r="E401" s="100" t="s">
        <v>230</v>
      </c>
      <c r="F401" s="111" t="s">
        <v>227</v>
      </c>
      <c r="G401" s="262"/>
      <c r="H401" s="262">
        <v>40</v>
      </c>
      <c r="J401" t="str">
        <f>VLOOKUP(D401,NOMS!$A:$B,2,FALSE)</f>
        <v>Olivia LAPORAL</v>
      </c>
    </row>
    <row r="402" spans="1:10" x14ac:dyDescent="0.35">
      <c r="A402" s="95">
        <v>44914</v>
      </c>
      <c r="C402" s="7">
        <v>6</v>
      </c>
      <c r="D402" s="1">
        <v>647000</v>
      </c>
      <c r="F402" t="s">
        <v>227</v>
      </c>
      <c r="G402" s="262">
        <v>40</v>
      </c>
      <c r="J402" t="e">
        <f>VLOOKUP(D402,NOMS!$A:$B,2,FALSE)</f>
        <v>#N/A</v>
      </c>
    </row>
    <row r="403" spans="1:10" x14ac:dyDescent="0.35">
      <c r="A403" s="95">
        <v>44914</v>
      </c>
      <c r="C403" s="7">
        <v>6</v>
      </c>
      <c r="D403" s="1">
        <v>603201</v>
      </c>
      <c r="F403" t="s">
        <v>395</v>
      </c>
      <c r="G403" s="262">
        <v>40</v>
      </c>
      <c r="J403" t="e">
        <f>VLOOKUP(D403,NOMS!$A:$B,2,FALSE)</f>
        <v>#N/A</v>
      </c>
    </row>
    <row r="404" spans="1:10" x14ac:dyDescent="0.35">
      <c r="A404" s="95">
        <v>44914</v>
      </c>
      <c r="B404" s="105"/>
      <c r="C404" s="7">
        <v>4</v>
      </c>
      <c r="D404" s="106">
        <v>421011</v>
      </c>
      <c r="E404" s="100" t="s">
        <v>230</v>
      </c>
      <c r="F404" s="111" t="s">
        <v>403</v>
      </c>
      <c r="G404" s="262">
        <v>40</v>
      </c>
      <c r="H404" s="262"/>
      <c r="J404" t="str">
        <f>VLOOKUP(D404,NOMS!$A:$B,2,FALSE)</f>
        <v>Ma-Ivah BENOIT</v>
      </c>
    </row>
    <row r="405" spans="1:10" x14ac:dyDescent="0.35">
      <c r="A405" s="95">
        <v>44914</v>
      </c>
      <c r="C405" s="7">
        <v>3</v>
      </c>
      <c r="D405" s="102">
        <v>355000</v>
      </c>
      <c r="E405" s="102"/>
      <c r="F405" t="s">
        <v>394</v>
      </c>
      <c r="G405" s="262"/>
      <c r="H405" s="262">
        <v>40</v>
      </c>
      <c r="J405" t="e">
        <f>VLOOKUP(D405,NOMS!$A:$B,2,FALSE)</f>
        <v>#N/A</v>
      </c>
    </row>
    <row r="406" spans="1:10" x14ac:dyDescent="0.35">
      <c r="A406" s="95">
        <v>44914</v>
      </c>
      <c r="B406" s="105"/>
      <c r="C406" s="7">
        <v>4</v>
      </c>
      <c r="D406" s="106">
        <v>421011</v>
      </c>
      <c r="E406" s="100" t="s">
        <v>230</v>
      </c>
      <c r="F406" s="111" t="s">
        <v>403</v>
      </c>
      <c r="G406" s="262"/>
      <c r="H406" s="262">
        <v>40</v>
      </c>
      <c r="J406" t="str">
        <f>VLOOKUP(D406,NOMS!$A:$B,2,FALSE)</f>
        <v>Ma-Ivah BENOIT</v>
      </c>
    </row>
    <row r="407" spans="1:10" x14ac:dyDescent="0.35">
      <c r="A407" s="95">
        <v>44914</v>
      </c>
      <c r="C407" s="7">
        <v>6</v>
      </c>
      <c r="D407" s="1">
        <v>647000</v>
      </c>
      <c r="F407" t="s">
        <v>403</v>
      </c>
      <c r="G407" s="262">
        <v>40</v>
      </c>
      <c r="J407" t="e">
        <f>VLOOKUP(D407,NOMS!$A:$B,2,FALSE)</f>
        <v>#N/A</v>
      </c>
    </row>
    <row r="408" spans="1:10" x14ac:dyDescent="0.35">
      <c r="A408" s="95">
        <v>44914</v>
      </c>
      <c r="C408" s="7">
        <v>6</v>
      </c>
      <c r="D408" s="1">
        <v>603201</v>
      </c>
      <c r="F408" t="s">
        <v>395</v>
      </c>
      <c r="G408" s="262">
        <v>40</v>
      </c>
      <c r="J408" t="e">
        <f>VLOOKUP(D408,NOMS!$A:$B,2,FALSE)</f>
        <v>#N/A</v>
      </c>
    </row>
    <row r="409" spans="1:10" x14ac:dyDescent="0.35">
      <c r="A409" s="95">
        <v>44914</v>
      </c>
      <c r="B409" s="105"/>
      <c r="C409" s="7">
        <v>4</v>
      </c>
      <c r="D409" s="106">
        <v>421012</v>
      </c>
      <c r="E409" s="100" t="s">
        <v>230</v>
      </c>
      <c r="F409" s="111" t="s">
        <v>404</v>
      </c>
      <c r="G409" s="262">
        <v>40</v>
      </c>
      <c r="H409" s="262"/>
      <c r="J409" t="str">
        <f>VLOOKUP(D409,NOMS!$A:$B,2,FALSE)</f>
        <v>Lydia THALMENSI</v>
      </c>
    </row>
    <row r="410" spans="1:10" x14ac:dyDescent="0.35">
      <c r="A410" s="95">
        <v>44914</v>
      </c>
      <c r="C410" s="7">
        <v>3</v>
      </c>
      <c r="D410" s="102">
        <v>355000</v>
      </c>
      <c r="E410" s="102"/>
      <c r="F410" t="s">
        <v>394</v>
      </c>
      <c r="G410" s="262"/>
      <c r="H410" s="262">
        <v>40</v>
      </c>
      <c r="J410" t="e">
        <f>VLOOKUP(D410,NOMS!$A:$B,2,FALSE)</f>
        <v>#N/A</v>
      </c>
    </row>
    <row r="411" spans="1:10" x14ac:dyDescent="0.35">
      <c r="A411" s="95">
        <v>44914</v>
      </c>
      <c r="B411" s="105"/>
      <c r="C411" s="7">
        <v>4</v>
      </c>
      <c r="D411" s="106">
        <v>421012</v>
      </c>
      <c r="E411" s="100" t="s">
        <v>230</v>
      </c>
      <c r="F411" s="111" t="s">
        <v>404</v>
      </c>
      <c r="G411" s="262"/>
      <c r="H411" s="262">
        <v>40</v>
      </c>
      <c r="J411" t="str">
        <f>VLOOKUP(D411,NOMS!$A:$B,2,FALSE)</f>
        <v>Lydia THALMENSI</v>
      </c>
    </row>
    <row r="412" spans="1:10" x14ac:dyDescent="0.35">
      <c r="A412" s="95">
        <v>44914</v>
      </c>
      <c r="C412" s="7">
        <v>6</v>
      </c>
      <c r="D412" s="1">
        <v>647000</v>
      </c>
      <c r="F412" t="s">
        <v>404</v>
      </c>
      <c r="G412" s="262">
        <v>40</v>
      </c>
      <c r="J412" t="e">
        <f>VLOOKUP(D412,NOMS!$A:$B,2,FALSE)</f>
        <v>#N/A</v>
      </c>
    </row>
    <row r="413" spans="1:10" x14ac:dyDescent="0.35">
      <c r="A413" s="95">
        <v>44914</v>
      </c>
      <c r="C413" s="7">
        <v>6</v>
      </c>
      <c r="D413" s="1">
        <v>603201</v>
      </c>
      <c r="F413" t="s">
        <v>395</v>
      </c>
      <c r="G413" s="262">
        <v>40</v>
      </c>
      <c r="J413" t="e">
        <f>VLOOKUP(D413,NOMS!$A:$B,2,FALSE)</f>
        <v>#N/A</v>
      </c>
    </row>
    <row r="414" spans="1:10" x14ac:dyDescent="0.35">
      <c r="A414" s="95">
        <v>44914</v>
      </c>
      <c r="B414" s="105"/>
      <c r="C414" s="7">
        <v>4</v>
      </c>
      <c r="D414" s="106">
        <v>421013</v>
      </c>
      <c r="E414" s="100" t="s">
        <v>230</v>
      </c>
      <c r="F414" s="111" t="s">
        <v>405</v>
      </c>
      <c r="G414" s="262">
        <v>40</v>
      </c>
      <c r="H414" s="262"/>
      <c r="J414" t="str">
        <f>VLOOKUP(D414,NOMS!$A:$B,2,FALSE)</f>
        <v>Christelle CHOUAN</v>
      </c>
    </row>
    <row r="415" spans="1:10" x14ac:dyDescent="0.35">
      <c r="A415" s="95">
        <v>44914</v>
      </c>
      <c r="C415" s="7">
        <v>3</v>
      </c>
      <c r="D415" s="102">
        <v>355000</v>
      </c>
      <c r="E415" s="102"/>
      <c r="F415" t="s">
        <v>394</v>
      </c>
      <c r="G415" s="262"/>
      <c r="H415" s="262">
        <v>40</v>
      </c>
      <c r="J415" t="e">
        <f>VLOOKUP(D415,NOMS!$A:$B,2,FALSE)</f>
        <v>#N/A</v>
      </c>
    </row>
    <row r="416" spans="1:10" x14ac:dyDescent="0.35">
      <c r="A416" s="95">
        <v>44914</v>
      </c>
      <c r="B416" s="105"/>
      <c r="C416" s="7">
        <v>4</v>
      </c>
      <c r="D416" s="106">
        <v>421013</v>
      </c>
      <c r="E416" s="100" t="s">
        <v>230</v>
      </c>
      <c r="F416" s="111" t="s">
        <v>405</v>
      </c>
      <c r="G416" s="262"/>
      <c r="H416" s="262">
        <v>40</v>
      </c>
      <c r="J416" t="str">
        <f>VLOOKUP(D416,NOMS!$A:$B,2,FALSE)</f>
        <v>Christelle CHOUAN</v>
      </c>
    </row>
    <row r="417" spans="1:10" x14ac:dyDescent="0.35">
      <c r="A417" s="95">
        <v>44914</v>
      </c>
      <c r="C417" s="7">
        <v>6</v>
      </c>
      <c r="D417" s="1">
        <v>647000</v>
      </c>
      <c r="F417" t="s">
        <v>405</v>
      </c>
      <c r="G417" s="262">
        <v>40</v>
      </c>
      <c r="J417" t="e">
        <f>VLOOKUP(D417,NOMS!$A:$B,2,FALSE)</f>
        <v>#N/A</v>
      </c>
    </row>
    <row r="418" spans="1:10" x14ac:dyDescent="0.35">
      <c r="A418" s="95">
        <v>44914</v>
      </c>
      <c r="C418" s="7">
        <v>6</v>
      </c>
      <c r="D418" s="1">
        <v>603201</v>
      </c>
      <c r="F418" t="s">
        <v>395</v>
      </c>
      <c r="G418" s="262">
        <v>40</v>
      </c>
      <c r="J418" t="e">
        <f>VLOOKUP(D418,NOMS!$A:$B,2,FALSE)</f>
        <v>#N/A</v>
      </c>
    </row>
    <row r="419" spans="1:10" x14ac:dyDescent="0.35">
      <c r="A419" s="95">
        <v>44914</v>
      </c>
      <c r="B419" s="105"/>
      <c r="C419" s="7">
        <v>4</v>
      </c>
      <c r="D419" s="106">
        <v>421015</v>
      </c>
      <c r="E419" s="100" t="s">
        <v>230</v>
      </c>
      <c r="F419" s="111" t="s">
        <v>221</v>
      </c>
      <c r="G419" s="262">
        <v>40</v>
      </c>
      <c r="H419" s="262"/>
      <c r="J419" t="str">
        <f>VLOOKUP(D419,NOMS!$A:$B,2,FALSE)</f>
        <v>Mireille ROCHE</v>
      </c>
    </row>
    <row r="420" spans="1:10" x14ac:dyDescent="0.35">
      <c r="A420" s="95">
        <v>44914</v>
      </c>
      <c r="C420" s="7">
        <v>3</v>
      </c>
      <c r="D420" s="102">
        <v>355000</v>
      </c>
      <c r="E420" s="102"/>
      <c r="F420" t="s">
        <v>394</v>
      </c>
      <c r="G420" s="262"/>
      <c r="H420" s="262">
        <v>40</v>
      </c>
      <c r="J420" t="e">
        <f>VLOOKUP(D420,NOMS!$A:$B,2,FALSE)</f>
        <v>#N/A</v>
      </c>
    </row>
    <row r="421" spans="1:10" x14ac:dyDescent="0.35">
      <c r="A421" s="95">
        <v>44914</v>
      </c>
      <c r="B421" s="105"/>
      <c r="C421" s="7">
        <v>4</v>
      </c>
      <c r="D421" s="106">
        <v>421015</v>
      </c>
      <c r="E421" s="100" t="s">
        <v>230</v>
      </c>
      <c r="F421" s="111" t="s">
        <v>221</v>
      </c>
      <c r="G421" s="262"/>
      <c r="H421" s="262">
        <v>40</v>
      </c>
      <c r="J421" t="str">
        <f>VLOOKUP(D421,NOMS!$A:$B,2,FALSE)</f>
        <v>Mireille ROCHE</v>
      </c>
    </row>
    <row r="422" spans="1:10" x14ac:dyDescent="0.35">
      <c r="A422" s="95">
        <v>44914</v>
      </c>
      <c r="C422" s="7">
        <v>6</v>
      </c>
      <c r="D422" s="1">
        <v>647000</v>
      </c>
      <c r="F422" t="s">
        <v>221</v>
      </c>
      <c r="G422" s="262">
        <v>40</v>
      </c>
      <c r="J422" t="e">
        <f>VLOOKUP(D422,NOMS!$A:$B,2,FALSE)</f>
        <v>#N/A</v>
      </c>
    </row>
    <row r="423" spans="1:10" x14ac:dyDescent="0.35">
      <c r="A423" s="95">
        <v>44914</v>
      </c>
      <c r="C423" s="7">
        <v>6</v>
      </c>
      <c r="D423" s="1">
        <v>603201</v>
      </c>
      <c r="F423" t="s">
        <v>395</v>
      </c>
      <c r="G423" s="262">
        <v>40</v>
      </c>
      <c r="J423" t="e">
        <f>VLOOKUP(D423,NOMS!$A:$B,2,FALSE)</f>
        <v>#N/A</v>
      </c>
    </row>
    <row r="424" spans="1:10" x14ac:dyDescent="0.35">
      <c r="A424" s="95">
        <v>44914</v>
      </c>
      <c r="B424" s="105"/>
      <c r="C424" s="7">
        <v>4</v>
      </c>
      <c r="D424" s="106">
        <v>421016</v>
      </c>
      <c r="E424" s="100" t="s">
        <v>230</v>
      </c>
      <c r="F424" s="111" t="s">
        <v>285</v>
      </c>
      <c r="G424" s="262">
        <v>40</v>
      </c>
      <c r="H424" s="262"/>
      <c r="J424" t="str">
        <f>VLOOKUP(D424,NOMS!$A:$B,2,FALSE)</f>
        <v>Guy RAMALINGON</v>
      </c>
    </row>
    <row r="425" spans="1:10" x14ac:dyDescent="0.35">
      <c r="A425" s="95">
        <v>44914</v>
      </c>
      <c r="C425" s="7">
        <v>3</v>
      </c>
      <c r="D425" s="102">
        <v>355000</v>
      </c>
      <c r="E425" s="102"/>
      <c r="F425" t="s">
        <v>394</v>
      </c>
      <c r="G425" s="262"/>
      <c r="H425" s="262">
        <v>40</v>
      </c>
      <c r="J425" t="e">
        <f>VLOOKUP(D425,NOMS!$A:$B,2,FALSE)</f>
        <v>#N/A</v>
      </c>
    </row>
    <row r="426" spans="1:10" x14ac:dyDescent="0.35">
      <c r="A426" s="95">
        <v>44914</v>
      </c>
      <c r="B426" s="105"/>
      <c r="C426" s="7">
        <v>4</v>
      </c>
      <c r="D426" s="106">
        <v>421016</v>
      </c>
      <c r="E426" s="100" t="s">
        <v>230</v>
      </c>
      <c r="F426" s="111" t="s">
        <v>285</v>
      </c>
      <c r="G426" s="262"/>
      <c r="H426" s="262">
        <v>40</v>
      </c>
      <c r="J426" t="str">
        <f>VLOOKUP(D426,NOMS!$A:$B,2,FALSE)</f>
        <v>Guy RAMALINGON</v>
      </c>
    </row>
    <row r="427" spans="1:10" x14ac:dyDescent="0.35">
      <c r="A427" s="95">
        <v>44914</v>
      </c>
      <c r="C427" s="7">
        <v>6</v>
      </c>
      <c r="D427" s="1">
        <v>647000</v>
      </c>
      <c r="F427" t="s">
        <v>285</v>
      </c>
      <c r="G427" s="262">
        <v>40</v>
      </c>
      <c r="J427" t="e">
        <f>VLOOKUP(D427,NOMS!$A:$B,2,FALSE)</f>
        <v>#N/A</v>
      </c>
    </row>
    <row r="428" spans="1:10" x14ac:dyDescent="0.35">
      <c r="A428" s="95">
        <v>44914</v>
      </c>
      <c r="C428" s="7">
        <v>6</v>
      </c>
      <c r="D428" s="1">
        <v>603201</v>
      </c>
      <c r="F428" t="s">
        <v>395</v>
      </c>
      <c r="G428" s="262">
        <v>40</v>
      </c>
      <c r="J428" t="e">
        <f>VLOOKUP(D428,NOMS!$A:$B,2,FALSE)</f>
        <v>#N/A</v>
      </c>
    </row>
    <row r="429" spans="1:10" x14ac:dyDescent="0.35">
      <c r="A429" s="95">
        <v>44914</v>
      </c>
      <c r="B429" s="105"/>
      <c r="C429" s="7">
        <v>4</v>
      </c>
      <c r="D429" s="106">
        <v>421017</v>
      </c>
      <c r="E429" s="100" t="s">
        <v>230</v>
      </c>
      <c r="F429" s="111" t="s">
        <v>406</v>
      </c>
      <c r="G429" s="262">
        <v>40</v>
      </c>
      <c r="H429" s="262"/>
      <c r="J429" t="str">
        <f>VLOOKUP(D429,NOMS!$A:$B,2,FALSE)</f>
        <v>RAISSA LOGISTIQUE</v>
      </c>
    </row>
    <row r="430" spans="1:10" x14ac:dyDescent="0.35">
      <c r="A430" s="95">
        <v>44914</v>
      </c>
      <c r="C430" s="7">
        <v>3</v>
      </c>
      <c r="D430" s="102">
        <v>355000</v>
      </c>
      <c r="E430" s="102"/>
      <c r="F430" t="s">
        <v>394</v>
      </c>
      <c r="G430" s="262"/>
      <c r="H430" s="262">
        <v>40</v>
      </c>
      <c r="J430" t="e">
        <f>VLOOKUP(D430,NOMS!$A:$B,2,FALSE)</f>
        <v>#N/A</v>
      </c>
    </row>
    <row r="431" spans="1:10" x14ac:dyDescent="0.35">
      <c r="A431" s="95">
        <v>44914</v>
      </c>
      <c r="B431" s="105"/>
      <c r="C431" s="7">
        <v>4</v>
      </c>
      <c r="D431" s="106">
        <v>421017</v>
      </c>
      <c r="E431" s="100" t="s">
        <v>230</v>
      </c>
      <c r="F431" s="111" t="s">
        <v>406</v>
      </c>
      <c r="G431" s="262"/>
      <c r="H431" s="262">
        <v>40</v>
      </c>
      <c r="J431" t="str">
        <f>VLOOKUP(D431,NOMS!$A:$B,2,FALSE)</f>
        <v>RAISSA LOGISTIQUE</v>
      </c>
    </row>
    <row r="432" spans="1:10" x14ac:dyDescent="0.35">
      <c r="A432" s="95">
        <v>44914</v>
      </c>
      <c r="C432" s="7">
        <v>6</v>
      </c>
      <c r="D432" s="1">
        <v>647000</v>
      </c>
      <c r="F432" t="s">
        <v>406</v>
      </c>
      <c r="G432" s="262">
        <v>40</v>
      </c>
      <c r="J432" t="e">
        <f>VLOOKUP(D432,NOMS!$A:$B,2,FALSE)</f>
        <v>#N/A</v>
      </c>
    </row>
    <row r="433" spans="1:10" x14ac:dyDescent="0.35">
      <c r="A433" s="95">
        <v>44914</v>
      </c>
      <c r="C433" s="7">
        <v>6</v>
      </c>
      <c r="D433" s="1">
        <v>603201</v>
      </c>
      <c r="F433" t="s">
        <v>395</v>
      </c>
      <c r="G433" s="262">
        <v>40</v>
      </c>
      <c r="J433" t="e">
        <f>VLOOKUP(D433,NOMS!$A:$B,2,FALSE)</f>
        <v>#N/A</v>
      </c>
    </row>
    <row r="434" spans="1:10" x14ac:dyDescent="0.35">
      <c r="A434" s="95">
        <v>44914</v>
      </c>
      <c r="B434" s="105"/>
      <c r="C434" s="7">
        <v>4</v>
      </c>
      <c r="D434" s="106">
        <v>421018</v>
      </c>
      <c r="E434" s="100" t="s">
        <v>230</v>
      </c>
      <c r="F434" s="111" t="s">
        <v>326</v>
      </c>
      <c r="G434" s="262">
        <v>40</v>
      </c>
      <c r="H434" s="262"/>
      <c r="J434" t="str">
        <f>VLOOKUP(D434,NOMS!$A:$B,2,FALSE)</f>
        <v>Xavier CORBIN</v>
      </c>
    </row>
    <row r="435" spans="1:10" x14ac:dyDescent="0.35">
      <c r="A435" s="95">
        <v>44914</v>
      </c>
      <c r="C435" s="7">
        <v>3</v>
      </c>
      <c r="D435" s="102">
        <v>355000</v>
      </c>
      <c r="E435" s="102"/>
      <c r="F435" t="s">
        <v>394</v>
      </c>
      <c r="G435" s="262"/>
      <c r="H435" s="262">
        <v>40</v>
      </c>
      <c r="J435" t="e">
        <f>VLOOKUP(D435,NOMS!$A:$B,2,FALSE)</f>
        <v>#N/A</v>
      </c>
    </row>
    <row r="436" spans="1:10" x14ac:dyDescent="0.35">
      <c r="A436" s="95">
        <v>44914</v>
      </c>
      <c r="B436" s="105"/>
      <c r="C436" s="7">
        <v>4</v>
      </c>
      <c r="D436" s="106">
        <v>421018</v>
      </c>
      <c r="E436" s="100" t="s">
        <v>230</v>
      </c>
      <c r="F436" s="111" t="s">
        <v>326</v>
      </c>
      <c r="G436" s="262"/>
      <c r="H436" s="262">
        <v>40</v>
      </c>
      <c r="J436" t="str">
        <f>VLOOKUP(D436,NOMS!$A:$B,2,FALSE)</f>
        <v>Xavier CORBIN</v>
      </c>
    </row>
    <row r="437" spans="1:10" x14ac:dyDescent="0.35">
      <c r="A437" s="95">
        <v>44914</v>
      </c>
      <c r="C437" s="7">
        <v>6</v>
      </c>
      <c r="D437" s="1">
        <v>647000</v>
      </c>
      <c r="F437" t="s">
        <v>326</v>
      </c>
      <c r="G437" s="262">
        <v>40</v>
      </c>
      <c r="J437" t="e">
        <f>VLOOKUP(D437,NOMS!$A:$B,2,FALSE)</f>
        <v>#N/A</v>
      </c>
    </row>
    <row r="438" spans="1:10" x14ac:dyDescent="0.35">
      <c r="A438" s="95">
        <v>44914</v>
      </c>
      <c r="C438" s="7">
        <v>6</v>
      </c>
      <c r="D438" s="1">
        <v>603201</v>
      </c>
      <c r="F438" t="s">
        <v>395</v>
      </c>
      <c r="G438" s="262">
        <v>40</v>
      </c>
      <c r="J438" t="e">
        <f>VLOOKUP(D438,NOMS!$A:$B,2,FALSE)</f>
        <v>#N/A</v>
      </c>
    </row>
    <row r="439" spans="1:10" x14ac:dyDescent="0.35">
      <c r="A439" s="95">
        <v>44914</v>
      </c>
      <c r="B439" s="105"/>
      <c r="C439" s="7">
        <v>4</v>
      </c>
      <c r="D439" s="106">
        <v>421019</v>
      </c>
      <c r="E439" s="100" t="s">
        <v>230</v>
      </c>
      <c r="F439" s="111" t="s">
        <v>234</v>
      </c>
      <c r="G439" s="262">
        <v>40</v>
      </c>
      <c r="H439" s="262"/>
      <c r="J439" t="str">
        <f>VLOOKUP(D439,NOMS!$A:$B,2,FALSE)</f>
        <v>Mylene MARTIN</v>
      </c>
    </row>
    <row r="440" spans="1:10" x14ac:dyDescent="0.35">
      <c r="A440" s="95">
        <v>44914</v>
      </c>
      <c r="C440" s="7">
        <v>3</v>
      </c>
      <c r="D440" s="102">
        <v>355000</v>
      </c>
      <c r="E440" s="102"/>
      <c r="F440" t="s">
        <v>394</v>
      </c>
      <c r="G440" s="262"/>
      <c r="H440" s="262">
        <v>40</v>
      </c>
      <c r="J440" t="e">
        <f>VLOOKUP(D440,NOMS!$A:$B,2,FALSE)</f>
        <v>#N/A</v>
      </c>
    </row>
    <row r="441" spans="1:10" x14ac:dyDescent="0.35">
      <c r="A441" s="95">
        <v>44914</v>
      </c>
      <c r="B441" s="105"/>
      <c r="C441" s="7">
        <v>4</v>
      </c>
      <c r="D441" s="106">
        <v>421019</v>
      </c>
      <c r="E441" s="100" t="s">
        <v>230</v>
      </c>
      <c r="F441" s="111" t="s">
        <v>234</v>
      </c>
      <c r="G441" s="262"/>
      <c r="H441" s="262">
        <v>40</v>
      </c>
      <c r="J441" t="str">
        <f>VLOOKUP(D441,NOMS!$A:$B,2,FALSE)</f>
        <v>Mylene MARTIN</v>
      </c>
    </row>
    <row r="442" spans="1:10" x14ac:dyDescent="0.35">
      <c r="A442" s="95">
        <v>44914</v>
      </c>
      <c r="C442" s="7">
        <v>6</v>
      </c>
      <c r="D442" s="1">
        <v>647000</v>
      </c>
      <c r="F442" t="s">
        <v>234</v>
      </c>
      <c r="G442" s="262">
        <v>40</v>
      </c>
      <c r="J442" t="e">
        <f>VLOOKUP(D442,NOMS!$A:$B,2,FALSE)</f>
        <v>#N/A</v>
      </c>
    </row>
    <row r="443" spans="1:10" x14ac:dyDescent="0.35">
      <c r="A443" s="95">
        <v>44914</v>
      </c>
      <c r="C443" s="7">
        <v>6</v>
      </c>
      <c r="D443" s="102">
        <v>603201</v>
      </c>
      <c r="F443" t="s">
        <v>395</v>
      </c>
      <c r="G443" s="262">
        <v>40</v>
      </c>
      <c r="J443" t="e">
        <f>VLOOKUP(D443,NOMS!$A:$B,2,FALSE)</f>
        <v>#N/A</v>
      </c>
    </row>
    <row r="444" spans="1:10" x14ac:dyDescent="0.35">
      <c r="A444" s="95">
        <v>44914</v>
      </c>
      <c r="B444" s="105"/>
      <c r="C444" s="7">
        <v>4</v>
      </c>
      <c r="D444" s="106">
        <v>421020</v>
      </c>
      <c r="E444" s="100" t="s">
        <v>230</v>
      </c>
      <c r="F444" s="111" t="s">
        <v>304</v>
      </c>
      <c r="G444" s="262">
        <v>40</v>
      </c>
      <c r="H444" s="262"/>
      <c r="J444" t="str">
        <f>VLOOKUP(D444,NOMS!$A:$B,2,FALSE)</f>
        <v>Johanne LONGRAIS</v>
      </c>
    </row>
    <row r="445" spans="1:10" x14ac:dyDescent="0.35">
      <c r="A445" s="95">
        <v>44914</v>
      </c>
      <c r="C445" s="7">
        <v>3</v>
      </c>
      <c r="D445" s="102">
        <v>355000</v>
      </c>
      <c r="E445" s="102"/>
      <c r="F445" t="s">
        <v>394</v>
      </c>
      <c r="G445" s="262"/>
      <c r="H445" s="262">
        <v>40</v>
      </c>
      <c r="J445" t="e">
        <f>VLOOKUP(D445,NOMS!$A:$B,2,FALSE)</f>
        <v>#N/A</v>
      </c>
    </row>
    <row r="446" spans="1:10" x14ac:dyDescent="0.35">
      <c r="A446" s="95">
        <v>44914</v>
      </c>
      <c r="B446" s="105"/>
      <c r="C446" s="7">
        <v>4</v>
      </c>
      <c r="D446" s="106">
        <v>421020</v>
      </c>
      <c r="E446" s="100" t="s">
        <v>230</v>
      </c>
      <c r="F446" s="111" t="s">
        <v>304</v>
      </c>
      <c r="G446" s="262"/>
      <c r="H446" s="262">
        <v>40</v>
      </c>
      <c r="J446" t="str">
        <f>VLOOKUP(D446,NOMS!$A:$B,2,FALSE)</f>
        <v>Johanne LONGRAIS</v>
      </c>
    </row>
    <row r="447" spans="1:10" x14ac:dyDescent="0.35">
      <c r="A447" s="95">
        <v>44914</v>
      </c>
      <c r="C447" s="7">
        <v>6</v>
      </c>
      <c r="D447" s="1">
        <v>647000</v>
      </c>
      <c r="F447" t="s">
        <v>304</v>
      </c>
      <c r="G447" s="262">
        <v>40</v>
      </c>
      <c r="J447" t="e">
        <f>VLOOKUP(D447,NOMS!$A:$B,2,FALSE)</f>
        <v>#N/A</v>
      </c>
    </row>
    <row r="448" spans="1:10" x14ac:dyDescent="0.35">
      <c r="A448" s="95">
        <v>44914</v>
      </c>
      <c r="C448" s="7">
        <v>6</v>
      </c>
      <c r="D448" s="1">
        <v>603201</v>
      </c>
      <c r="F448" t="s">
        <v>395</v>
      </c>
      <c r="G448" s="262">
        <v>40</v>
      </c>
      <c r="J448" t="e">
        <f>VLOOKUP(D448,NOMS!$A:$B,2,FALSE)</f>
        <v>#N/A</v>
      </c>
    </row>
    <row r="449" spans="1:10" x14ac:dyDescent="0.35">
      <c r="A449" s="95">
        <v>44914</v>
      </c>
      <c r="B449" s="105"/>
      <c r="C449" s="7">
        <v>4</v>
      </c>
      <c r="D449" s="106">
        <v>421021</v>
      </c>
      <c r="E449" s="100" t="s">
        <v>230</v>
      </c>
      <c r="F449" s="111" t="s">
        <v>242</v>
      </c>
      <c r="G449" s="262">
        <v>40</v>
      </c>
      <c r="H449" s="262"/>
      <c r="J449" t="str">
        <f>VLOOKUP(D449,NOMS!$A:$B,2,FALSE)</f>
        <v>Max NOSIBOR</v>
      </c>
    </row>
    <row r="450" spans="1:10" x14ac:dyDescent="0.35">
      <c r="A450" s="95">
        <v>44914</v>
      </c>
      <c r="C450" s="7">
        <v>3</v>
      </c>
      <c r="D450" s="102">
        <v>355000</v>
      </c>
      <c r="E450" s="102"/>
      <c r="F450" t="s">
        <v>394</v>
      </c>
      <c r="G450" s="262"/>
      <c r="H450" s="262">
        <v>40</v>
      </c>
      <c r="J450" t="e">
        <f>VLOOKUP(D450,NOMS!$A:$B,2,FALSE)</f>
        <v>#N/A</v>
      </c>
    </row>
    <row r="451" spans="1:10" x14ac:dyDescent="0.35">
      <c r="A451" s="95">
        <v>44914</v>
      </c>
      <c r="B451" s="105"/>
      <c r="C451" s="7">
        <v>4</v>
      </c>
      <c r="D451" s="106">
        <v>421021</v>
      </c>
      <c r="E451" s="100" t="s">
        <v>230</v>
      </c>
      <c r="F451" s="111" t="s">
        <v>242</v>
      </c>
      <c r="G451" s="262"/>
      <c r="H451" s="262">
        <v>40</v>
      </c>
      <c r="J451" t="str">
        <f>VLOOKUP(D451,NOMS!$A:$B,2,FALSE)</f>
        <v>Max NOSIBOR</v>
      </c>
    </row>
    <row r="452" spans="1:10" x14ac:dyDescent="0.35">
      <c r="A452" s="95">
        <v>44914</v>
      </c>
      <c r="C452" s="7">
        <v>6</v>
      </c>
      <c r="D452" s="1">
        <v>647000</v>
      </c>
      <c r="F452" t="s">
        <v>242</v>
      </c>
      <c r="G452" s="262">
        <v>40</v>
      </c>
      <c r="J452" t="e">
        <f>VLOOKUP(D452,NOMS!$A:$B,2,FALSE)</f>
        <v>#N/A</v>
      </c>
    </row>
    <row r="453" spans="1:10" x14ac:dyDescent="0.35">
      <c r="A453" s="95">
        <v>44914</v>
      </c>
      <c r="C453" s="7">
        <v>6</v>
      </c>
      <c r="D453" s="1">
        <v>603201</v>
      </c>
      <c r="F453" t="s">
        <v>395</v>
      </c>
      <c r="G453" s="262">
        <v>40</v>
      </c>
      <c r="J453" t="e">
        <f>VLOOKUP(D453,NOMS!$A:$B,2,FALSE)</f>
        <v>#N/A</v>
      </c>
    </row>
    <row r="454" spans="1:10" x14ac:dyDescent="0.35">
      <c r="A454" s="95">
        <v>44914</v>
      </c>
      <c r="B454" s="105"/>
      <c r="C454" s="7">
        <v>4</v>
      </c>
      <c r="D454" s="106">
        <v>421022</v>
      </c>
      <c r="E454" s="100" t="s">
        <v>230</v>
      </c>
      <c r="F454" s="111" t="s">
        <v>407</v>
      </c>
      <c r="G454" s="262">
        <v>40</v>
      </c>
      <c r="H454" s="262"/>
      <c r="J454" t="str">
        <f>VLOOKUP(D454,NOMS!$A:$B,2,FALSE)</f>
        <v>Maxime ANNEQUIN</v>
      </c>
    </row>
    <row r="455" spans="1:10" x14ac:dyDescent="0.35">
      <c r="A455" s="95">
        <v>44914</v>
      </c>
      <c r="C455" s="7">
        <v>3</v>
      </c>
      <c r="D455" s="102">
        <v>355000</v>
      </c>
      <c r="E455" s="102"/>
      <c r="F455" t="s">
        <v>394</v>
      </c>
      <c r="G455" s="262"/>
      <c r="H455" s="262">
        <v>40</v>
      </c>
      <c r="J455" t="e">
        <f>VLOOKUP(D455,NOMS!$A:$B,2,FALSE)</f>
        <v>#N/A</v>
      </c>
    </row>
    <row r="456" spans="1:10" x14ac:dyDescent="0.35">
      <c r="A456" s="95">
        <v>44914</v>
      </c>
      <c r="B456" s="105"/>
      <c r="C456" s="7">
        <v>4</v>
      </c>
      <c r="D456" s="106">
        <v>421022</v>
      </c>
      <c r="E456" s="100" t="s">
        <v>230</v>
      </c>
      <c r="F456" s="111" t="s">
        <v>407</v>
      </c>
      <c r="G456" s="262"/>
      <c r="H456" s="262">
        <v>40</v>
      </c>
      <c r="J456" t="str">
        <f>VLOOKUP(D456,NOMS!$A:$B,2,FALSE)</f>
        <v>Maxime ANNEQUIN</v>
      </c>
    </row>
    <row r="457" spans="1:10" x14ac:dyDescent="0.35">
      <c r="A457" s="95">
        <v>44914</v>
      </c>
      <c r="C457" s="7">
        <v>6</v>
      </c>
      <c r="D457" s="1">
        <v>647000</v>
      </c>
      <c r="F457" t="s">
        <v>407</v>
      </c>
      <c r="G457" s="262">
        <v>40</v>
      </c>
      <c r="J457" t="e">
        <f>VLOOKUP(D457,NOMS!$A:$B,2,FALSE)</f>
        <v>#N/A</v>
      </c>
    </row>
    <row r="458" spans="1:10" x14ac:dyDescent="0.35">
      <c r="A458" s="95">
        <v>44914</v>
      </c>
      <c r="C458" s="7">
        <v>6</v>
      </c>
      <c r="D458" s="1">
        <v>603201</v>
      </c>
      <c r="F458" t="s">
        <v>395</v>
      </c>
      <c r="G458" s="262">
        <v>40</v>
      </c>
      <c r="J458" t="e">
        <f>VLOOKUP(D458,NOMS!$A:$B,2,FALSE)</f>
        <v>#N/A</v>
      </c>
    </row>
    <row r="459" spans="1:10" x14ac:dyDescent="0.35">
      <c r="A459" s="95">
        <v>44914</v>
      </c>
      <c r="B459" s="105"/>
      <c r="C459" s="7">
        <v>4</v>
      </c>
      <c r="D459" s="106">
        <v>421023</v>
      </c>
      <c r="E459" s="100" t="s">
        <v>230</v>
      </c>
      <c r="F459" s="111" t="s">
        <v>280</v>
      </c>
      <c r="G459" s="262">
        <v>40</v>
      </c>
      <c r="H459" s="262"/>
      <c r="J459" t="str">
        <f>VLOOKUP(D459,NOMS!$A:$B,2,FALSE)</f>
        <v>ANAIS LERUS</v>
      </c>
    </row>
    <row r="460" spans="1:10" x14ac:dyDescent="0.35">
      <c r="A460" s="95">
        <v>44914</v>
      </c>
      <c r="C460" s="7">
        <v>3</v>
      </c>
      <c r="D460" s="102">
        <v>355000</v>
      </c>
      <c r="E460" s="102"/>
      <c r="F460" t="s">
        <v>394</v>
      </c>
      <c r="G460" s="262"/>
      <c r="H460" s="262">
        <v>40</v>
      </c>
      <c r="J460" t="e">
        <f>VLOOKUP(D460,NOMS!$A:$B,2,FALSE)</f>
        <v>#N/A</v>
      </c>
    </row>
    <row r="461" spans="1:10" x14ac:dyDescent="0.35">
      <c r="A461" s="95">
        <v>44914</v>
      </c>
      <c r="B461" s="105"/>
      <c r="C461" s="7">
        <v>4</v>
      </c>
      <c r="D461" s="106">
        <v>421023</v>
      </c>
      <c r="E461" s="100" t="s">
        <v>230</v>
      </c>
      <c r="F461" s="111" t="s">
        <v>280</v>
      </c>
      <c r="G461" s="262"/>
      <c r="H461" s="262">
        <v>40</v>
      </c>
      <c r="J461" t="str">
        <f>VLOOKUP(D461,NOMS!$A:$B,2,FALSE)</f>
        <v>ANAIS LERUS</v>
      </c>
    </row>
    <row r="462" spans="1:10" x14ac:dyDescent="0.35">
      <c r="A462" s="95">
        <v>44914</v>
      </c>
      <c r="C462" s="7">
        <v>6</v>
      </c>
      <c r="D462" s="1">
        <v>647000</v>
      </c>
      <c r="F462" t="s">
        <v>280</v>
      </c>
      <c r="G462" s="262">
        <v>40</v>
      </c>
      <c r="J462" t="e">
        <f>VLOOKUP(D462,NOMS!$A:$B,2,FALSE)</f>
        <v>#N/A</v>
      </c>
    </row>
    <row r="463" spans="1:10" x14ac:dyDescent="0.35">
      <c r="A463" s="95">
        <v>44914</v>
      </c>
      <c r="C463" s="7">
        <v>6</v>
      </c>
      <c r="D463" s="1">
        <v>603201</v>
      </c>
      <c r="F463" t="s">
        <v>395</v>
      </c>
      <c r="G463" s="262">
        <v>40</v>
      </c>
      <c r="J463" t="e">
        <f>VLOOKUP(D463,NOMS!$A:$B,2,FALSE)</f>
        <v>#N/A</v>
      </c>
    </row>
    <row r="464" spans="1:10" x14ac:dyDescent="0.35">
      <c r="A464" s="95">
        <v>44914</v>
      </c>
      <c r="B464" s="105"/>
      <c r="C464" s="7">
        <v>4</v>
      </c>
      <c r="D464" s="106">
        <v>421024</v>
      </c>
      <c r="E464" s="100" t="s">
        <v>230</v>
      </c>
      <c r="F464" s="111" t="s">
        <v>307</v>
      </c>
      <c r="G464" s="262">
        <v>40</v>
      </c>
      <c r="H464" s="262"/>
      <c r="J464" t="str">
        <f>VLOOKUP(D464,NOMS!$A:$B,2,FALSE)</f>
        <v>Carla MARMOLEJO</v>
      </c>
    </row>
    <row r="465" spans="1:10" x14ac:dyDescent="0.35">
      <c r="A465" s="95">
        <v>44914</v>
      </c>
      <c r="C465" s="7">
        <v>3</v>
      </c>
      <c r="D465" s="102">
        <v>355000</v>
      </c>
      <c r="E465" s="102"/>
      <c r="F465" t="s">
        <v>394</v>
      </c>
      <c r="G465" s="262"/>
      <c r="H465" s="262">
        <v>40</v>
      </c>
      <c r="J465" t="e">
        <f>VLOOKUP(D465,NOMS!$A:$B,2,FALSE)</f>
        <v>#N/A</v>
      </c>
    </row>
    <row r="466" spans="1:10" x14ac:dyDescent="0.35">
      <c r="A466" s="95">
        <v>44914</v>
      </c>
      <c r="B466" s="105"/>
      <c r="C466" s="7">
        <v>4</v>
      </c>
      <c r="D466" s="106">
        <v>421024</v>
      </c>
      <c r="E466" s="100" t="s">
        <v>230</v>
      </c>
      <c r="F466" s="111" t="s">
        <v>307</v>
      </c>
      <c r="G466" s="262"/>
      <c r="H466" s="262">
        <v>40</v>
      </c>
      <c r="J466" t="str">
        <f>VLOOKUP(D466,NOMS!$A:$B,2,FALSE)</f>
        <v>Carla MARMOLEJO</v>
      </c>
    </row>
    <row r="467" spans="1:10" x14ac:dyDescent="0.35">
      <c r="A467" s="95">
        <v>44914</v>
      </c>
      <c r="C467" s="7">
        <v>6</v>
      </c>
      <c r="D467" s="1">
        <v>647000</v>
      </c>
      <c r="F467" t="s">
        <v>307</v>
      </c>
      <c r="G467" s="262">
        <v>40</v>
      </c>
      <c r="J467" t="e">
        <f>VLOOKUP(D467,NOMS!$A:$B,2,FALSE)</f>
        <v>#N/A</v>
      </c>
    </row>
    <row r="468" spans="1:10" x14ac:dyDescent="0.35">
      <c r="A468" s="95">
        <v>44914</v>
      </c>
      <c r="C468" s="7">
        <v>6</v>
      </c>
      <c r="D468" s="1">
        <v>603201</v>
      </c>
      <c r="F468" t="s">
        <v>395</v>
      </c>
      <c r="G468" s="262">
        <v>40</v>
      </c>
      <c r="J468" t="e">
        <f>VLOOKUP(D468,NOMS!$A:$B,2,FALSE)</f>
        <v>#N/A</v>
      </c>
    </row>
    <row r="469" spans="1:10" x14ac:dyDescent="0.35">
      <c r="A469" s="95">
        <v>44914</v>
      </c>
      <c r="B469" s="105"/>
      <c r="C469" s="7">
        <v>4</v>
      </c>
      <c r="D469" s="106">
        <v>421025</v>
      </c>
      <c r="E469" s="100" t="s">
        <v>230</v>
      </c>
      <c r="F469" s="111" t="s">
        <v>300</v>
      </c>
      <c r="G469" s="262">
        <v>40</v>
      </c>
      <c r="H469" s="262"/>
      <c r="J469" t="str">
        <f>VLOOKUP(D469,NOMS!$A:$B,2,FALSE)</f>
        <v>EDWIN SANDOT</v>
      </c>
    </row>
    <row r="470" spans="1:10" x14ac:dyDescent="0.35">
      <c r="A470" s="95">
        <v>44914</v>
      </c>
      <c r="C470" s="7">
        <v>3</v>
      </c>
      <c r="D470" s="102">
        <v>355000</v>
      </c>
      <c r="E470" s="102"/>
      <c r="F470" t="s">
        <v>394</v>
      </c>
      <c r="G470" s="262"/>
      <c r="H470" s="262">
        <v>40</v>
      </c>
      <c r="J470" t="e">
        <f>VLOOKUP(D470,NOMS!$A:$B,2,FALSE)</f>
        <v>#N/A</v>
      </c>
    </row>
    <row r="471" spans="1:10" x14ac:dyDescent="0.35">
      <c r="A471" s="95">
        <v>44914</v>
      </c>
      <c r="B471" s="105"/>
      <c r="C471" s="7">
        <v>4</v>
      </c>
      <c r="D471" s="106">
        <v>421025</v>
      </c>
      <c r="E471" s="100" t="s">
        <v>230</v>
      </c>
      <c r="F471" s="111" t="s">
        <v>300</v>
      </c>
      <c r="G471" s="262"/>
      <c r="H471" s="262">
        <v>40</v>
      </c>
      <c r="J471" t="str">
        <f>VLOOKUP(D471,NOMS!$A:$B,2,FALSE)</f>
        <v>EDWIN SANDOT</v>
      </c>
    </row>
    <row r="472" spans="1:10" x14ac:dyDescent="0.35">
      <c r="A472" s="95">
        <v>44914</v>
      </c>
      <c r="C472" s="7">
        <v>6</v>
      </c>
      <c r="D472" s="1">
        <v>647000</v>
      </c>
      <c r="F472" t="s">
        <v>300</v>
      </c>
      <c r="G472" s="262">
        <v>40</v>
      </c>
      <c r="J472" t="e">
        <f>VLOOKUP(D472,NOMS!$A:$B,2,FALSE)</f>
        <v>#N/A</v>
      </c>
    </row>
    <row r="473" spans="1:10" x14ac:dyDescent="0.35">
      <c r="A473" s="95">
        <v>44914</v>
      </c>
      <c r="C473" s="7">
        <v>6</v>
      </c>
      <c r="D473" s="1">
        <v>603201</v>
      </c>
      <c r="F473" t="s">
        <v>395</v>
      </c>
      <c r="G473" s="262">
        <v>40</v>
      </c>
      <c r="J473" t="e">
        <f>VLOOKUP(D473,NOMS!$A:$B,2,FALSE)</f>
        <v>#N/A</v>
      </c>
    </row>
    <row r="474" spans="1:10" x14ac:dyDescent="0.35">
      <c r="A474" s="95">
        <v>44914</v>
      </c>
      <c r="B474" s="105"/>
      <c r="C474" s="7">
        <v>4</v>
      </c>
      <c r="D474" s="106">
        <v>421026</v>
      </c>
      <c r="E474" s="100" t="s">
        <v>230</v>
      </c>
      <c r="F474" s="111" t="s">
        <v>224</v>
      </c>
      <c r="G474" s="262">
        <v>40</v>
      </c>
      <c r="H474" s="262"/>
      <c r="J474" t="str">
        <f>VLOOKUP(D474,NOMS!$A:$B,2,FALSE)</f>
        <v>Adelmas NESLIDE</v>
      </c>
    </row>
    <row r="475" spans="1:10" x14ac:dyDescent="0.35">
      <c r="A475" s="95">
        <v>44914</v>
      </c>
      <c r="C475" s="7">
        <v>3</v>
      </c>
      <c r="D475" s="102">
        <v>355000</v>
      </c>
      <c r="E475" s="102"/>
      <c r="F475" t="s">
        <v>394</v>
      </c>
      <c r="G475" s="262"/>
      <c r="H475" s="262">
        <v>40</v>
      </c>
      <c r="J475" t="e">
        <f>VLOOKUP(D475,NOMS!$A:$B,2,FALSE)</f>
        <v>#N/A</v>
      </c>
    </row>
    <row r="476" spans="1:10" x14ac:dyDescent="0.35">
      <c r="A476" s="95">
        <v>44914</v>
      </c>
      <c r="B476" s="105"/>
      <c r="C476" s="7">
        <v>4</v>
      </c>
      <c r="D476" s="106">
        <v>421026</v>
      </c>
      <c r="E476" s="100" t="s">
        <v>230</v>
      </c>
      <c r="F476" s="111" t="s">
        <v>224</v>
      </c>
      <c r="G476" s="262"/>
      <c r="H476" s="262">
        <v>40</v>
      </c>
      <c r="J476" t="str">
        <f>VLOOKUP(D476,NOMS!$A:$B,2,FALSE)</f>
        <v>Adelmas NESLIDE</v>
      </c>
    </row>
    <row r="477" spans="1:10" x14ac:dyDescent="0.35">
      <c r="A477" s="95">
        <v>44914</v>
      </c>
      <c r="C477" s="7">
        <v>6</v>
      </c>
      <c r="D477" s="1">
        <v>647000</v>
      </c>
      <c r="F477" t="s">
        <v>224</v>
      </c>
      <c r="G477" s="262">
        <v>40</v>
      </c>
      <c r="J477" t="e">
        <f>VLOOKUP(D477,NOMS!$A:$B,2,FALSE)</f>
        <v>#N/A</v>
      </c>
    </row>
    <row r="478" spans="1:10" x14ac:dyDescent="0.35">
      <c r="A478" s="95">
        <v>44914</v>
      </c>
      <c r="C478" s="7">
        <v>6</v>
      </c>
      <c r="D478" s="1">
        <v>603201</v>
      </c>
      <c r="F478" t="s">
        <v>395</v>
      </c>
      <c r="G478" s="262">
        <v>40</v>
      </c>
      <c r="J478" t="e">
        <f>VLOOKUP(D478,NOMS!$A:$B,2,FALSE)</f>
        <v>#N/A</v>
      </c>
    </row>
    <row r="479" spans="1:10" x14ac:dyDescent="0.35">
      <c r="A479" s="95">
        <v>44914</v>
      </c>
      <c r="B479" s="105"/>
      <c r="C479" s="7">
        <v>4</v>
      </c>
      <c r="D479" s="106">
        <v>421027</v>
      </c>
      <c r="E479" s="100" t="s">
        <v>230</v>
      </c>
      <c r="F479" s="111" t="s">
        <v>339</v>
      </c>
      <c r="G479" s="262">
        <v>40</v>
      </c>
      <c r="H479" s="262"/>
      <c r="J479" t="str">
        <f>VLOOKUP(D479,NOMS!$A:$B,2,FALSE)</f>
        <v>Guillaume SOULAS</v>
      </c>
    </row>
    <row r="480" spans="1:10" x14ac:dyDescent="0.35">
      <c r="A480" s="95">
        <v>44914</v>
      </c>
      <c r="C480" s="7">
        <v>3</v>
      </c>
      <c r="D480" s="102">
        <v>355000</v>
      </c>
      <c r="E480" s="102"/>
      <c r="F480" t="s">
        <v>394</v>
      </c>
      <c r="G480" s="262"/>
      <c r="H480" s="262">
        <v>40</v>
      </c>
      <c r="J480" t="e">
        <f>VLOOKUP(D480,NOMS!$A:$B,2,FALSE)</f>
        <v>#N/A</v>
      </c>
    </row>
    <row r="481" spans="1:10" x14ac:dyDescent="0.35">
      <c r="A481" s="95">
        <v>44914</v>
      </c>
      <c r="B481" s="105"/>
      <c r="C481" s="7">
        <v>4</v>
      </c>
      <c r="D481" s="106">
        <v>421027</v>
      </c>
      <c r="E481" s="100" t="s">
        <v>230</v>
      </c>
      <c r="F481" s="111" t="s">
        <v>339</v>
      </c>
      <c r="G481" s="262"/>
      <c r="H481" s="262">
        <v>40</v>
      </c>
      <c r="J481" t="str">
        <f>VLOOKUP(D481,NOMS!$A:$B,2,FALSE)</f>
        <v>Guillaume SOULAS</v>
      </c>
    </row>
    <row r="482" spans="1:10" x14ac:dyDescent="0.35">
      <c r="A482" s="95">
        <v>44914</v>
      </c>
      <c r="C482" s="7">
        <v>6</v>
      </c>
      <c r="D482" s="1">
        <v>647000</v>
      </c>
      <c r="F482" t="s">
        <v>339</v>
      </c>
      <c r="G482" s="262">
        <v>40</v>
      </c>
      <c r="J482" t="e">
        <f>VLOOKUP(D482,NOMS!$A:$B,2,FALSE)</f>
        <v>#N/A</v>
      </c>
    </row>
    <row r="483" spans="1:10" x14ac:dyDescent="0.35">
      <c r="A483" s="95">
        <v>44914</v>
      </c>
      <c r="C483" s="7">
        <v>6</v>
      </c>
      <c r="D483" s="1">
        <v>603201</v>
      </c>
      <c r="F483" t="s">
        <v>395</v>
      </c>
      <c r="G483" s="262">
        <v>40</v>
      </c>
      <c r="J483" t="e">
        <f>VLOOKUP(D483,NOMS!$A:$B,2,FALSE)</f>
        <v>#N/A</v>
      </c>
    </row>
    <row r="484" spans="1:10" x14ac:dyDescent="0.35">
      <c r="A484" s="95">
        <v>44914</v>
      </c>
      <c r="B484" s="105"/>
      <c r="C484" s="7">
        <v>4</v>
      </c>
      <c r="D484" s="106">
        <v>421028</v>
      </c>
      <c r="E484" s="100" t="s">
        <v>230</v>
      </c>
      <c r="F484" s="111" t="s">
        <v>335</v>
      </c>
      <c r="G484" s="262">
        <v>40</v>
      </c>
      <c r="H484" s="262"/>
      <c r="J484" t="str">
        <f>VLOOKUP(D484,NOMS!$A:$B,2,FALSE)</f>
        <v>Julien LALAIT</v>
      </c>
    </row>
    <row r="485" spans="1:10" x14ac:dyDescent="0.35">
      <c r="A485" s="95">
        <v>44914</v>
      </c>
      <c r="C485" s="7">
        <v>3</v>
      </c>
      <c r="D485" s="102">
        <v>355000</v>
      </c>
      <c r="E485" s="102"/>
      <c r="F485" t="s">
        <v>394</v>
      </c>
      <c r="G485" s="262"/>
      <c r="H485" s="262">
        <v>40</v>
      </c>
      <c r="J485" t="e">
        <f>VLOOKUP(D485,NOMS!$A:$B,2,FALSE)</f>
        <v>#N/A</v>
      </c>
    </row>
    <row r="486" spans="1:10" x14ac:dyDescent="0.35">
      <c r="A486" s="95">
        <v>44914</v>
      </c>
      <c r="B486" s="105"/>
      <c r="C486" s="7">
        <v>4</v>
      </c>
      <c r="D486" s="106">
        <v>421028</v>
      </c>
      <c r="E486" s="100" t="s">
        <v>230</v>
      </c>
      <c r="F486" s="111" t="s">
        <v>335</v>
      </c>
      <c r="G486" s="262"/>
      <c r="H486" s="262">
        <v>40</v>
      </c>
      <c r="J486" t="str">
        <f>VLOOKUP(D486,NOMS!$A:$B,2,FALSE)</f>
        <v>Julien LALAIT</v>
      </c>
    </row>
    <row r="487" spans="1:10" x14ac:dyDescent="0.35">
      <c r="A487" s="95">
        <v>44914</v>
      </c>
      <c r="C487" s="7">
        <v>6</v>
      </c>
      <c r="D487" s="1">
        <v>647000</v>
      </c>
      <c r="F487" t="s">
        <v>335</v>
      </c>
      <c r="G487" s="262">
        <v>40</v>
      </c>
      <c r="J487" t="e">
        <f>VLOOKUP(D487,NOMS!$A:$B,2,FALSE)</f>
        <v>#N/A</v>
      </c>
    </row>
    <row r="488" spans="1:10" x14ac:dyDescent="0.35">
      <c r="A488" s="95">
        <v>44914</v>
      </c>
      <c r="C488" s="7">
        <v>6</v>
      </c>
      <c r="D488" s="1">
        <v>603201</v>
      </c>
      <c r="F488" t="s">
        <v>395</v>
      </c>
      <c r="G488" s="262">
        <v>40</v>
      </c>
      <c r="J488" t="e">
        <f>VLOOKUP(D488,NOMS!$A:$B,2,FALSE)</f>
        <v>#N/A</v>
      </c>
    </row>
    <row r="489" spans="1:10" x14ac:dyDescent="0.35">
      <c r="A489" s="95">
        <v>44914</v>
      </c>
      <c r="B489" s="105"/>
      <c r="C489" s="7">
        <v>4</v>
      </c>
      <c r="D489" s="106">
        <v>421029</v>
      </c>
      <c r="E489" s="100" t="s">
        <v>230</v>
      </c>
      <c r="F489" s="111" t="s">
        <v>350</v>
      </c>
      <c r="G489" s="262">
        <v>40</v>
      </c>
      <c r="H489" s="262"/>
      <c r="J489" t="str">
        <f>VLOOKUP(D489,NOMS!$A:$B,2,FALSE)</f>
        <v>Grenelle Triveillot</v>
      </c>
    </row>
    <row r="490" spans="1:10" x14ac:dyDescent="0.35">
      <c r="A490" s="95">
        <v>44914</v>
      </c>
      <c r="C490" s="7">
        <v>3</v>
      </c>
      <c r="D490" s="102">
        <v>355000</v>
      </c>
      <c r="E490" s="102"/>
      <c r="F490" t="s">
        <v>394</v>
      </c>
      <c r="G490" s="262"/>
      <c r="H490" s="262">
        <v>40</v>
      </c>
      <c r="J490" t="e">
        <f>VLOOKUP(D490,NOMS!$A:$B,2,FALSE)</f>
        <v>#N/A</v>
      </c>
    </row>
    <row r="491" spans="1:10" x14ac:dyDescent="0.35">
      <c r="A491" s="95">
        <v>44914</v>
      </c>
      <c r="B491" s="105"/>
      <c r="C491" s="7">
        <v>4</v>
      </c>
      <c r="D491" s="106">
        <v>421029</v>
      </c>
      <c r="E491" s="100" t="s">
        <v>230</v>
      </c>
      <c r="F491" s="111" t="s">
        <v>350</v>
      </c>
      <c r="G491" s="262"/>
      <c r="H491" s="262">
        <v>40</v>
      </c>
      <c r="J491" t="str">
        <f>VLOOKUP(D491,NOMS!$A:$B,2,FALSE)</f>
        <v>Grenelle Triveillot</v>
      </c>
    </row>
    <row r="492" spans="1:10" x14ac:dyDescent="0.35">
      <c r="A492" s="95">
        <v>44914</v>
      </c>
      <c r="C492" s="7">
        <v>6</v>
      </c>
      <c r="D492" s="1">
        <v>647000</v>
      </c>
      <c r="F492" t="s">
        <v>350</v>
      </c>
      <c r="G492" s="262">
        <v>40</v>
      </c>
      <c r="J492" t="e">
        <f>VLOOKUP(D492,NOMS!$A:$B,2,FALSE)</f>
        <v>#N/A</v>
      </c>
    </row>
    <row r="493" spans="1:10" x14ac:dyDescent="0.35">
      <c r="A493" s="95">
        <v>44914</v>
      </c>
      <c r="C493" s="7">
        <v>6</v>
      </c>
      <c r="D493" s="1">
        <v>603201</v>
      </c>
      <c r="F493" t="s">
        <v>395</v>
      </c>
      <c r="G493" s="262">
        <v>40</v>
      </c>
      <c r="J493" t="e">
        <f>VLOOKUP(D493,NOMS!$A:$B,2,FALSE)</f>
        <v>#N/A</v>
      </c>
    </row>
    <row r="494" spans="1:10" x14ac:dyDescent="0.35">
      <c r="J494" t="e">
        <f>VLOOKUP(D494,NOMS!$A:$B,2,FALSE)</f>
        <v>#N/A</v>
      </c>
    </row>
    <row r="495" spans="1:10" x14ac:dyDescent="0.35">
      <c r="J495" t="e">
        <f>VLOOKUP(D495,NOMS!$A:$B,2,FALSE)</f>
        <v>#N/A</v>
      </c>
    </row>
    <row r="496" spans="1:10" x14ac:dyDescent="0.35">
      <c r="J496" t="e">
        <f>VLOOKUP(D496,NOMS!$A:$B,2,FALSE)</f>
        <v>#N/A</v>
      </c>
    </row>
    <row r="497" spans="10:10" x14ac:dyDescent="0.35">
      <c r="J497" t="e">
        <f>VLOOKUP(D497,NOMS!$A:$B,2,FALSE)</f>
        <v>#N/A</v>
      </c>
    </row>
    <row r="498" spans="10:10" x14ac:dyDescent="0.35">
      <c r="J498" t="e">
        <f>VLOOKUP(D498,NOMS!$A:$B,2,FALSE)</f>
        <v>#N/A</v>
      </c>
    </row>
    <row r="499" spans="10:10" x14ac:dyDescent="0.35">
      <c r="J499" t="e">
        <f>VLOOKUP(D499,NOMS!$A:$B,2,FALSE)</f>
        <v>#N/A</v>
      </c>
    </row>
    <row r="500" spans="10:10" x14ac:dyDescent="0.35">
      <c r="J500" t="e">
        <f>VLOOKUP(D500,NOMS!$A:$B,2,FALSE)</f>
        <v>#N/A</v>
      </c>
    </row>
    <row r="501" spans="10:10" x14ac:dyDescent="0.35">
      <c r="J501" t="e">
        <f>VLOOKUP(D501,NOMS!$A:$B,2,FALSE)</f>
        <v>#N/A</v>
      </c>
    </row>
    <row r="502" spans="10:10" x14ac:dyDescent="0.35">
      <c r="J502" t="e">
        <f>VLOOKUP(D502,NOMS!$A:$B,2,FALSE)</f>
        <v>#N/A</v>
      </c>
    </row>
    <row r="503" spans="10:10" x14ac:dyDescent="0.35">
      <c r="J503" t="e">
        <f>VLOOKUP(D503,NOMS!$A:$B,2,FALSE)</f>
        <v>#N/A</v>
      </c>
    </row>
    <row r="504" spans="10:10" x14ac:dyDescent="0.35">
      <c r="J504" t="e">
        <f>VLOOKUP(D504,NOMS!$A:$B,2,FALSE)</f>
        <v>#N/A</v>
      </c>
    </row>
    <row r="505" spans="10:10" x14ac:dyDescent="0.35">
      <c r="J505" t="e">
        <f>VLOOKUP(D505,NOMS!$A:$B,2,FALSE)</f>
        <v>#N/A</v>
      </c>
    </row>
    <row r="506" spans="10:10" x14ac:dyDescent="0.35">
      <c r="J506" t="e">
        <f>VLOOKUP(D506,NOMS!$A:$B,2,FALSE)</f>
        <v>#N/A</v>
      </c>
    </row>
    <row r="507" spans="10:10" x14ac:dyDescent="0.35">
      <c r="J507" t="e">
        <f>VLOOKUP(D507,NOMS!$A:$B,2,FALSE)</f>
        <v>#N/A</v>
      </c>
    </row>
    <row r="508" spans="10:10" x14ac:dyDescent="0.35">
      <c r="J508" t="e">
        <f>VLOOKUP(D508,NOMS!$A:$B,2,FALSE)</f>
        <v>#N/A</v>
      </c>
    </row>
    <row r="509" spans="10:10" x14ac:dyDescent="0.35">
      <c r="J509" t="e">
        <f>VLOOKUP(D509,NOMS!$A:$B,2,FALSE)</f>
        <v>#N/A</v>
      </c>
    </row>
    <row r="510" spans="10:10" x14ac:dyDescent="0.35">
      <c r="J510" t="e">
        <f>VLOOKUP(D510,NOMS!$A:$B,2,FALSE)</f>
        <v>#N/A</v>
      </c>
    </row>
    <row r="511" spans="10:10" x14ac:dyDescent="0.35">
      <c r="J511" t="e">
        <f>VLOOKUP(D511,NOMS!$A:$B,2,FALSE)</f>
        <v>#N/A</v>
      </c>
    </row>
    <row r="512" spans="10:10" x14ac:dyDescent="0.35">
      <c r="J512" t="e">
        <f>VLOOKUP(D512,NOMS!$A:$B,2,FALSE)</f>
        <v>#N/A</v>
      </c>
    </row>
    <row r="513" spans="10:10" x14ac:dyDescent="0.35">
      <c r="J513" t="e">
        <f>VLOOKUP(D513,NOMS!$A:$B,2,FALSE)</f>
        <v>#N/A</v>
      </c>
    </row>
    <row r="514" spans="10:10" x14ac:dyDescent="0.35">
      <c r="J514" t="e">
        <f>VLOOKUP(D514,NOMS!$A:$B,2,FALSE)</f>
        <v>#N/A</v>
      </c>
    </row>
    <row r="515" spans="10:10" x14ac:dyDescent="0.35">
      <c r="J515" t="e">
        <f>VLOOKUP(D515,NOMS!$A:$B,2,FALSE)</f>
        <v>#N/A</v>
      </c>
    </row>
    <row r="516" spans="10:10" x14ac:dyDescent="0.35">
      <c r="J516" t="e">
        <f>VLOOKUP(D516,NOMS!$A:$B,2,FALSE)</f>
        <v>#N/A</v>
      </c>
    </row>
    <row r="517" spans="10:10" x14ac:dyDescent="0.35">
      <c r="J517" t="e">
        <f>VLOOKUP(D517,NOMS!$A:$B,2,FALSE)</f>
        <v>#N/A</v>
      </c>
    </row>
    <row r="518" spans="10:10" x14ac:dyDescent="0.35">
      <c r="J518" t="e">
        <f>VLOOKUP(D518,NOMS!$A:$B,2,FALSE)</f>
        <v>#N/A</v>
      </c>
    </row>
    <row r="519" spans="10:10" x14ac:dyDescent="0.35">
      <c r="J519" t="e">
        <f>VLOOKUP(D519,NOMS!$A:$B,2,FALSE)</f>
        <v>#N/A</v>
      </c>
    </row>
    <row r="520" spans="10:10" x14ac:dyDescent="0.35">
      <c r="J520" t="e">
        <f>VLOOKUP(D520,NOMS!$A:$B,2,FALSE)</f>
        <v>#N/A</v>
      </c>
    </row>
    <row r="521" spans="10:10" x14ac:dyDescent="0.35">
      <c r="J521" t="e">
        <f>VLOOKUP(D521,NOMS!$A:$B,2,FALSE)</f>
        <v>#N/A</v>
      </c>
    </row>
    <row r="522" spans="10:10" x14ac:dyDescent="0.35">
      <c r="J522" t="e">
        <f>VLOOKUP(D522,NOMS!$A:$B,2,FALSE)</f>
        <v>#N/A</v>
      </c>
    </row>
    <row r="523" spans="10:10" x14ac:dyDescent="0.35">
      <c r="J523" t="e">
        <f>VLOOKUP(D523,NOMS!$A:$B,2,FALSE)</f>
        <v>#N/A</v>
      </c>
    </row>
    <row r="524" spans="10:10" x14ac:dyDescent="0.35">
      <c r="J524" t="e">
        <f>VLOOKUP(D524,NOMS!$A:$B,2,FALSE)</f>
        <v>#N/A</v>
      </c>
    </row>
    <row r="525" spans="10:10" x14ac:dyDescent="0.35">
      <c r="J525" t="e">
        <f>VLOOKUP(D525,NOMS!$A:$B,2,FALSE)</f>
        <v>#N/A</v>
      </c>
    </row>
    <row r="526" spans="10:10" x14ac:dyDescent="0.35">
      <c r="J526" t="e">
        <f>VLOOKUP(D526,NOMS!$A:$B,2,FALSE)</f>
        <v>#N/A</v>
      </c>
    </row>
    <row r="527" spans="10:10" x14ac:dyDescent="0.35">
      <c r="J527" t="e">
        <f>VLOOKUP(D527,NOMS!$A:$B,2,FALSE)</f>
        <v>#N/A</v>
      </c>
    </row>
    <row r="528" spans="10:10" x14ac:dyDescent="0.35">
      <c r="J528" t="e">
        <f>VLOOKUP(D528,NOMS!$A:$B,2,FALSE)</f>
        <v>#N/A</v>
      </c>
    </row>
    <row r="529" spans="10:10" x14ac:dyDescent="0.35">
      <c r="J529" t="e">
        <f>VLOOKUP(D529,NOMS!$A:$B,2,FALSE)</f>
        <v>#N/A</v>
      </c>
    </row>
    <row r="530" spans="10:10" x14ac:dyDescent="0.35">
      <c r="J530" t="e">
        <f>VLOOKUP(D530,NOMS!$A:$B,2,FALSE)</f>
        <v>#N/A</v>
      </c>
    </row>
    <row r="531" spans="10:10" x14ac:dyDescent="0.35">
      <c r="J531" t="e">
        <f>VLOOKUP(D531,NOMS!$A:$B,2,FALSE)</f>
        <v>#N/A</v>
      </c>
    </row>
    <row r="532" spans="10:10" x14ac:dyDescent="0.35">
      <c r="J532" t="e">
        <f>VLOOKUP(D532,NOMS!$A:$B,2,FALSE)</f>
        <v>#N/A</v>
      </c>
    </row>
    <row r="533" spans="10:10" x14ac:dyDescent="0.35">
      <c r="J533" t="e">
        <f>VLOOKUP(D533,NOMS!$A:$B,2,FALSE)</f>
        <v>#N/A</v>
      </c>
    </row>
    <row r="534" spans="10:10" x14ac:dyDescent="0.35">
      <c r="J534" t="e">
        <f>VLOOKUP(D534,NOMS!$A:$B,2,FALSE)</f>
        <v>#N/A</v>
      </c>
    </row>
    <row r="535" spans="10:10" x14ac:dyDescent="0.35">
      <c r="J535" t="e">
        <f>VLOOKUP(D535,NOMS!$A:$B,2,FALSE)</f>
        <v>#N/A</v>
      </c>
    </row>
    <row r="536" spans="10:10" x14ac:dyDescent="0.35">
      <c r="J536" t="e">
        <f>VLOOKUP(D536,NOMS!$A:$B,2,FALSE)</f>
        <v>#N/A</v>
      </c>
    </row>
    <row r="537" spans="10:10" x14ac:dyDescent="0.35">
      <c r="J537" t="e">
        <f>VLOOKUP(D537,NOMS!$A:$B,2,FALSE)</f>
        <v>#N/A</v>
      </c>
    </row>
    <row r="538" spans="10:10" x14ac:dyDescent="0.35">
      <c r="J538" t="e">
        <f>VLOOKUP(D538,NOMS!$A:$B,2,FALSE)</f>
        <v>#N/A</v>
      </c>
    </row>
    <row r="539" spans="10:10" x14ac:dyDescent="0.35">
      <c r="J539" t="e">
        <f>VLOOKUP(D539,NOMS!$A:$B,2,FALSE)</f>
        <v>#N/A</v>
      </c>
    </row>
    <row r="540" spans="10:10" x14ac:dyDescent="0.35">
      <c r="J540" t="e">
        <f>VLOOKUP(D540,NOMS!$A:$B,2,FALSE)</f>
        <v>#N/A</v>
      </c>
    </row>
    <row r="541" spans="10:10" x14ac:dyDescent="0.35">
      <c r="J541" t="e">
        <f>VLOOKUP(D541,NOMS!$A:$B,2,FALSE)</f>
        <v>#N/A</v>
      </c>
    </row>
    <row r="542" spans="10:10" x14ac:dyDescent="0.35">
      <c r="J542" t="e">
        <f>VLOOKUP(D542,NOMS!$A:$B,2,FALSE)</f>
        <v>#N/A</v>
      </c>
    </row>
    <row r="543" spans="10:10" x14ac:dyDescent="0.35">
      <c r="J543" t="e">
        <f>VLOOKUP(D543,NOMS!$A:$B,2,FALSE)</f>
        <v>#N/A</v>
      </c>
    </row>
    <row r="544" spans="10:10" x14ac:dyDescent="0.35">
      <c r="J544" t="e">
        <f>VLOOKUP(D544,NOMS!$A:$B,2,FALSE)</f>
        <v>#N/A</v>
      </c>
    </row>
    <row r="545" spans="10:10" x14ac:dyDescent="0.35">
      <c r="J545" t="e">
        <f>VLOOKUP(D545,NOMS!$A:$B,2,FALSE)</f>
        <v>#N/A</v>
      </c>
    </row>
    <row r="546" spans="10:10" x14ac:dyDescent="0.35">
      <c r="J546" t="e">
        <f>VLOOKUP(D546,NOMS!$A:$B,2,FALSE)</f>
        <v>#N/A</v>
      </c>
    </row>
    <row r="547" spans="10:10" x14ac:dyDescent="0.35">
      <c r="J547" t="e">
        <f>VLOOKUP(D547,NOMS!$A:$B,2,FALSE)</f>
        <v>#N/A</v>
      </c>
    </row>
    <row r="548" spans="10:10" x14ac:dyDescent="0.35">
      <c r="J548" t="e">
        <f>VLOOKUP(D548,NOMS!$A:$B,2,FALSE)</f>
        <v>#N/A</v>
      </c>
    </row>
    <row r="549" spans="10:10" x14ac:dyDescent="0.35">
      <c r="J549" t="e">
        <f>VLOOKUP(D549,NOMS!$A:$B,2,FALSE)</f>
        <v>#N/A</v>
      </c>
    </row>
    <row r="550" spans="10:10" x14ac:dyDescent="0.35">
      <c r="J550" t="e">
        <f>VLOOKUP(D550,NOMS!$A:$B,2,FALSE)</f>
        <v>#N/A</v>
      </c>
    </row>
    <row r="551" spans="10:10" x14ac:dyDescent="0.35">
      <c r="J551" t="e">
        <f>VLOOKUP(D551,NOMS!$A:$B,2,FALSE)</f>
        <v>#N/A</v>
      </c>
    </row>
    <row r="552" spans="10:10" x14ac:dyDescent="0.35">
      <c r="J552" t="e">
        <f>VLOOKUP(D552,NOMS!$A:$B,2,FALSE)</f>
        <v>#N/A</v>
      </c>
    </row>
    <row r="553" spans="10:10" x14ac:dyDescent="0.35">
      <c r="J553" t="e">
        <f>VLOOKUP(D553,NOMS!$A:$B,2,FALSE)</f>
        <v>#N/A</v>
      </c>
    </row>
    <row r="554" spans="10:10" x14ac:dyDescent="0.35">
      <c r="J554" t="e">
        <f>VLOOKUP(D554,NOMS!$A:$B,2,FALSE)</f>
        <v>#N/A</v>
      </c>
    </row>
    <row r="555" spans="10:10" x14ac:dyDescent="0.35">
      <c r="J555" t="e">
        <f>VLOOKUP(D555,NOMS!$A:$B,2,FALSE)</f>
        <v>#N/A</v>
      </c>
    </row>
    <row r="556" spans="10:10" x14ac:dyDescent="0.35">
      <c r="J556" t="e">
        <f>VLOOKUP(D556,NOMS!$A:$B,2,FALSE)</f>
        <v>#N/A</v>
      </c>
    </row>
    <row r="557" spans="10:10" x14ac:dyDescent="0.35">
      <c r="J557" t="e">
        <f>VLOOKUP(D557,NOMS!$A:$B,2,FALSE)</f>
        <v>#N/A</v>
      </c>
    </row>
    <row r="558" spans="10:10" x14ac:dyDescent="0.35">
      <c r="J558" t="e">
        <f>VLOOKUP(D558,NOMS!$A:$B,2,FALSE)</f>
        <v>#N/A</v>
      </c>
    </row>
    <row r="559" spans="10:10" x14ac:dyDescent="0.35">
      <c r="J559" t="e">
        <f>VLOOKUP(D559,NOMS!$A:$B,2,FALSE)</f>
        <v>#N/A</v>
      </c>
    </row>
    <row r="560" spans="10:10" x14ac:dyDescent="0.35">
      <c r="J560" t="e">
        <f>VLOOKUP(D560,NOMS!$A:$B,2,FALSE)</f>
        <v>#N/A</v>
      </c>
    </row>
    <row r="561" spans="10:10" x14ac:dyDescent="0.35">
      <c r="J561" t="e">
        <f>VLOOKUP(D561,NOMS!$A:$B,2,FALSE)</f>
        <v>#N/A</v>
      </c>
    </row>
    <row r="562" spans="10:10" x14ac:dyDescent="0.35">
      <c r="J562" t="e">
        <f>VLOOKUP(D562,NOMS!$A:$B,2,FALSE)</f>
        <v>#N/A</v>
      </c>
    </row>
    <row r="563" spans="10:10" x14ac:dyDescent="0.35">
      <c r="J563" t="e">
        <f>VLOOKUP(D563,NOMS!$A:$B,2,FALSE)</f>
        <v>#N/A</v>
      </c>
    </row>
    <row r="564" spans="10:10" x14ac:dyDescent="0.35">
      <c r="J564" t="e">
        <f>VLOOKUP(D564,NOMS!$A:$B,2,FALSE)</f>
        <v>#N/A</v>
      </c>
    </row>
    <row r="565" spans="10:10" x14ac:dyDescent="0.35">
      <c r="J565" t="e">
        <f>VLOOKUP(D565,NOMS!$A:$B,2,FALSE)</f>
        <v>#N/A</v>
      </c>
    </row>
    <row r="566" spans="10:10" x14ac:dyDescent="0.35">
      <c r="J566" t="e">
        <f>VLOOKUP(D566,NOMS!$A:$B,2,FALSE)</f>
        <v>#N/A</v>
      </c>
    </row>
    <row r="567" spans="10:10" x14ac:dyDescent="0.35">
      <c r="J567" t="e">
        <f>VLOOKUP(D567,NOMS!$A:$B,2,FALSE)</f>
        <v>#N/A</v>
      </c>
    </row>
    <row r="568" spans="10:10" x14ac:dyDescent="0.35">
      <c r="J568" t="e">
        <f>VLOOKUP(D568,NOMS!$A:$B,2,FALSE)</f>
        <v>#N/A</v>
      </c>
    </row>
    <row r="569" spans="10:10" x14ac:dyDescent="0.35">
      <c r="J569" t="e">
        <f>VLOOKUP(D569,NOMS!$A:$B,2,FALSE)</f>
        <v>#N/A</v>
      </c>
    </row>
    <row r="570" spans="10:10" x14ac:dyDescent="0.35">
      <c r="J570" t="e">
        <f>VLOOKUP(D570,NOMS!$A:$B,2,FALSE)</f>
        <v>#N/A</v>
      </c>
    </row>
    <row r="571" spans="10:10" x14ac:dyDescent="0.35">
      <c r="J571" t="e">
        <f>VLOOKUP(D571,NOMS!$A:$B,2,FALSE)</f>
        <v>#N/A</v>
      </c>
    </row>
    <row r="572" spans="10:10" x14ac:dyDescent="0.35">
      <c r="J572" t="e">
        <f>VLOOKUP(D572,NOMS!$A:$B,2,FALSE)</f>
        <v>#N/A</v>
      </c>
    </row>
    <row r="573" spans="10:10" x14ac:dyDescent="0.35">
      <c r="J573" t="e">
        <f>VLOOKUP(D573,NOMS!$A:$B,2,FALSE)</f>
        <v>#N/A</v>
      </c>
    </row>
    <row r="574" spans="10:10" x14ac:dyDescent="0.35">
      <c r="J574" t="e">
        <f>VLOOKUP(D574,NOMS!$A:$B,2,FALSE)</f>
        <v>#N/A</v>
      </c>
    </row>
    <row r="575" spans="10:10" x14ac:dyDescent="0.35">
      <c r="J575" t="e">
        <f>VLOOKUP(D575,NOMS!$A:$B,2,FALSE)</f>
        <v>#N/A</v>
      </c>
    </row>
    <row r="576" spans="10:10" x14ac:dyDescent="0.35">
      <c r="J576" t="e">
        <f>VLOOKUP(D576,NOMS!$A:$B,2,FALSE)</f>
        <v>#N/A</v>
      </c>
    </row>
    <row r="577" spans="10:10" x14ac:dyDescent="0.35">
      <c r="J577" t="e">
        <f>VLOOKUP(D577,NOMS!$A:$B,2,FALSE)</f>
        <v>#N/A</v>
      </c>
    </row>
    <row r="578" spans="10:10" x14ac:dyDescent="0.35">
      <c r="J578" t="e">
        <f>VLOOKUP(D578,NOMS!$A:$B,2,FALSE)</f>
        <v>#N/A</v>
      </c>
    </row>
    <row r="579" spans="10:10" x14ac:dyDescent="0.35">
      <c r="J579" t="e">
        <f>VLOOKUP(D579,NOMS!$A:$B,2,FALSE)</f>
        <v>#N/A</v>
      </c>
    </row>
    <row r="580" spans="10:10" x14ac:dyDescent="0.35">
      <c r="J580" t="e">
        <f>VLOOKUP(D580,NOMS!$A:$B,2,FALSE)</f>
        <v>#N/A</v>
      </c>
    </row>
    <row r="581" spans="10:10" x14ac:dyDescent="0.35">
      <c r="J581" t="e">
        <f>VLOOKUP(D581,NOMS!$A:$B,2,FALSE)</f>
        <v>#N/A</v>
      </c>
    </row>
    <row r="582" spans="10:10" x14ac:dyDescent="0.35">
      <c r="J582" t="e">
        <f>VLOOKUP(D582,NOMS!$A:$B,2,FALSE)</f>
        <v>#N/A</v>
      </c>
    </row>
    <row r="583" spans="10:10" x14ac:dyDescent="0.35">
      <c r="J583" t="e">
        <f>VLOOKUP(D583,NOMS!$A:$B,2,FALSE)</f>
        <v>#N/A</v>
      </c>
    </row>
    <row r="584" spans="10:10" x14ac:dyDescent="0.35">
      <c r="J584" t="e">
        <f>VLOOKUP(D584,NOMS!$A:$B,2,FALSE)</f>
        <v>#N/A</v>
      </c>
    </row>
    <row r="585" spans="10:10" x14ac:dyDescent="0.35">
      <c r="J585" t="e">
        <f>VLOOKUP(D585,NOMS!$A:$B,2,FALSE)</f>
        <v>#N/A</v>
      </c>
    </row>
    <row r="586" spans="10:10" x14ac:dyDescent="0.35">
      <c r="J586" t="e">
        <f>VLOOKUP(D586,NOMS!$A:$B,2,FALSE)</f>
        <v>#N/A</v>
      </c>
    </row>
    <row r="587" spans="10:10" x14ac:dyDescent="0.35">
      <c r="J587" t="e">
        <f>VLOOKUP(D587,NOMS!$A:$B,2,FALSE)</f>
        <v>#N/A</v>
      </c>
    </row>
    <row r="588" spans="10:10" x14ac:dyDescent="0.35">
      <c r="J588" t="e">
        <f>VLOOKUP(D588,NOMS!$A:$B,2,FALSE)</f>
        <v>#N/A</v>
      </c>
    </row>
    <row r="589" spans="10:10" x14ac:dyDescent="0.35">
      <c r="J589" t="e">
        <f>VLOOKUP(D589,NOMS!$A:$B,2,FALSE)</f>
        <v>#N/A</v>
      </c>
    </row>
    <row r="590" spans="10:10" x14ac:dyDescent="0.35">
      <c r="J590" t="e">
        <f>VLOOKUP(D590,NOMS!$A:$B,2,FALSE)</f>
        <v>#N/A</v>
      </c>
    </row>
    <row r="591" spans="10:10" x14ac:dyDescent="0.35">
      <c r="J591" t="e">
        <f>VLOOKUP(D591,NOMS!$A:$B,2,FALSE)</f>
        <v>#N/A</v>
      </c>
    </row>
    <row r="592" spans="10:10" x14ac:dyDescent="0.35">
      <c r="J592" t="e">
        <f>VLOOKUP(D592,NOMS!$A:$B,2,FALSE)</f>
        <v>#N/A</v>
      </c>
    </row>
    <row r="593" spans="10:10" x14ac:dyDescent="0.35">
      <c r="J593" t="e">
        <f>VLOOKUP(D593,NOMS!$A:$B,2,FALSE)</f>
        <v>#N/A</v>
      </c>
    </row>
    <row r="594" spans="10:10" x14ac:dyDescent="0.35">
      <c r="J594" t="e">
        <f>VLOOKUP(D594,NOMS!$A:$B,2,FALSE)</f>
        <v>#N/A</v>
      </c>
    </row>
    <row r="595" spans="10:10" x14ac:dyDescent="0.35">
      <c r="J595" t="e">
        <f>VLOOKUP(D595,NOMS!$A:$B,2,FALSE)</f>
        <v>#N/A</v>
      </c>
    </row>
    <row r="596" spans="10:10" x14ac:dyDescent="0.35">
      <c r="J596" t="e">
        <f>VLOOKUP(D596,NOMS!$A:$B,2,FALSE)</f>
        <v>#N/A</v>
      </c>
    </row>
    <row r="597" spans="10:10" x14ac:dyDescent="0.35">
      <c r="J597" t="e">
        <f>VLOOKUP(D597,NOMS!$A:$B,2,FALSE)</f>
        <v>#N/A</v>
      </c>
    </row>
    <row r="598" spans="10:10" x14ac:dyDescent="0.35">
      <c r="J598" t="e">
        <f>VLOOKUP(D598,NOMS!$A:$B,2,FALSE)</f>
        <v>#N/A</v>
      </c>
    </row>
    <row r="599" spans="10:10" x14ac:dyDescent="0.35">
      <c r="J599" t="e">
        <f>VLOOKUP(D599,NOMS!$A:$B,2,FALSE)</f>
        <v>#N/A</v>
      </c>
    </row>
    <row r="600" spans="10:10" x14ac:dyDescent="0.35">
      <c r="J600" t="e">
        <f>VLOOKUP(D600,NOMS!$A:$B,2,FALSE)</f>
        <v>#N/A</v>
      </c>
    </row>
    <row r="601" spans="10:10" x14ac:dyDescent="0.35">
      <c r="J601" t="e">
        <f>VLOOKUP(D601,NOMS!$A:$B,2,FALSE)</f>
        <v>#N/A</v>
      </c>
    </row>
    <row r="602" spans="10:10" x14ac:dyDescent="0.35">
      <c r="J602" t="e">
        <f>VLOOKUP(D602,NOMS!$A:$B,2,FALSE)</f>
        <v>#N/A</v>
      </c>
    </row>
    <row r="603" spans="10:10" x14ac:dyDescent="0.35">
      <c r="J603" t="e">
        <f>VLOOKUP(D603,NOMS!$A:$B,2,FALSE)</f>
        <v>#N/A</v>
      </c>
    </row>
    <row r="604" spans="10:10" x14ac:dyDescent="0.35">
      <c r="J604" t="e">
        <f>VLOOKUP(D604,NOMS!$A:$B,2,FALSE)</f>
        <v>#N/A</v>
      </c>
    </row>
    <row r="605" spans="10:10" x14ac:dyDescent="0.35">
      <c r="J605" t="e">
        <f>VLOOKUP(D605,NOMS!$A:$B,2,FALSE)</f>
        <v>#N/A</v>
      </c>
    </row>
    <row r="606" spans="10:10" x14ac:dyDescent="0.35">
      <c r="J606" t="e">
        <f>VLOOKUP(D606,NOMS!$A:$B,2,FALSE)</f>
        <v>#N/A</v>
      </c>
    </row>
    <row r="607" spans="10:10" x14ac:dyDescent="0.35">
      <c r="J607" t="e">
        <f>VLOOKUP(D607,NOMS!$A:$B,2,FALSE)</f>
        <v>#N/A</v>
      </c>
    </row>
    <row r="608" spans="10:10" x14ac:dyDescent="0.35">
      <c r="J608" t="e">
        <f>VLOOKUP(D608,NOMS!$A:$B,2,FALSE)</f>
        <v>#N/A</v>
      </c>
    </row>
    <row r="609" spans="10:10" x14ac:dyDescent="0.35">
      <c r="J609" t="e">
        <f>VLOOKUP(D609,NOMS!$A:$B,2,FALSE)</f>
        <v>#N/A</v>
      </c>
    </row>
    <row r="610" spans="10:10" x14ac:dyDescent="0.35">
      <c r="J610" t="e">
        <f>VLOOKUP(D610,NOMS!$A:$B,2,FALSE)</f>
        <v>#N/A</v>
      </c>
    </row>
    <row r="611" spans="10:10" x14ac:dyDescent="0.35">
      <c r="J611" t="e">
        <f>VLOOKUP(D611,NOMS!$A:$B,2,FALSE)</f>
        <v>#N/A</v>
      </c>
    </row>
    <row r="612" spans="10:10" x14ac:dyDescent="0.35">
      <c r="J612" t="e">
        <f>VLOOKUP(D612,NOMS!$A:$B,2,FALSE)</f>
        <v>#N/A</v>
      </c>
    </row>
    <row r="613" spans="10:10" x14ac:dyDescent="0.35">
      <c r="J613" t="e">
        <f>VLOOKUP(D613,NOMS!$A:$B,2,FALSE)</f>
        <v>#N/A</v>
      </c>
    </row>
    <row r="614" spans="10:10" x14ac:dyDescent="0.35">
      <c r="J614" t="e">
        <f>VLOOKUP(D614,NOMS!$A:$B,2,FALSE)</f>
        <v>#N/A</v>
      </c>
    </row>
    <row r="615" spans="10:10" x14ac:dyDescent="0.35">
      <c r="J615" t="e">
        <f>VLOOKUP(D615,NOMS!$A:$B,2,FALSE)</f>
        <v>#N/A</v>
      </c>
    </row>
    <row r="616" spans="10:10" x14ac:dyDescent="0.35">
      <c r="J616" t="e">
        <f>VLOOKUP(D616,NOMS!$A:$B,2,FALSE)</f>
        <v>#N/A</v>
      </c>
    </row>
    <row r="617" spans="10:10" x14ac:dyDescent="0.35">
      <c r="J617" t="e">
        <f>VLOOKUP(D617,NOMS!$A:$B,2,FALSE)</f>
        <v>#N/A</v>
      </c>
    </row>
    <row r="618" spans="10:10" x14ac:dyDescent="0.35">
      <c r="J618" t="e">
        <f>VLOOKUP(D618,NOMS!$A:$B,2,FALSE)</f>
        <v>#N/A</v>
      </c>
    </row>
    <row r="619" spans="10:10" x14ac:dyDescent="0.35">
      <c r="J619" t="e">
        <f>VLOOKUP(D619,NOMS!$A:$B,2,FALSE)</f>
        <v>#N/A</v>
      </c>
    </row>
    <row r="620" spans="10:10" x14ac:dyDescent="0.35">
      <c r="J620" t="e">
        <f>VLOOKUP(D620,NOMS!$A:$B,2,FALSE)</f>
        <v>#N/A</v>
      </c>
    </row>
    <row r="621" spans="10:10" x14ac:dyDescent="0.35">
      <c r="J621" t="e">
        <f>VLOOKUP(D621,NOMS!$A:$B,2,FALSE)</f>
        <v>#N/A</v>
      </c>
    </row>
    <row r="622" spans="10:10" x14ac:dyDescent="0.35">
      <c r="J622" t="e">
        <f>VLOOKUP(D622,NOMS!$A:$B,2,FALSE)</f>
        <v>#N/A</v>
      </c>
    </row>
    <row r="623" spans="10:10" x14ac:dyDescent="0.35">
      <c r="J623" t="e">
        <f>VLOOKUP(D623,NOMS!$A:$B,2,FALSE)</f>
        <v>#N/A</v>
      </c>
    </row>
    <row r="624" spans="10:10" x14ac:dyDescent="0.35">
      <c r="J624" t="e">
        <f>VLOOKUP(D624,NOMS!$A:$B,2,FALSE)</f>
        <v>#N/A</v>
      </c>
    </row>
    <row r="625" spans="10:10" x14ac:dyDescent="0.35">
      <c r="J625" t="e">
        <f>VLOOKUP(D625,NOMS!$A:$B,2,FALSE)</f>
        <v>#N/A</v>
      </c>
    </row>
    <row r="626" spans="10:10" x14ac:dyDescent="0.35">
      <c r="J626" t="e">
        <f>VLOOKUP(D626,NOMS!$A:$B,2,FALSE)</f>
        <v>#N/A</v>
      </c>
    </row>
    <row r="627" spans="10:10" x14ac:dyDescent="0.35">
      <c r="J627" t="e">
        <f>VLOOKUP(D627,NOMS!$A:$B,2,FALSE)</f>
        <v>#N/A</v>
      </c>
    </row>
    <row r="628" spans="10:10" x14ac:dyDescent="0.35">
      <c r="J628" t="e">
        <f>VLOOKUP(D628,NOMS!$A:$B,2,FALSE)</f>
        <v>#N/A</v>
      </c>
    </row>
    <row r="629" spans="10:10" x14ac:dyDescent="0.35">
      <c r="J629" t="e">
        <f>VLOOKUP(D629,NOMS!$A:$B,2,FALSE)</f>
        <v>#N/A</v>
      </c>
    </row>
    <row r="630" spans="10:10" x14ac:dyDescent="0.35">
      <c r="J630" t="e">
        <f>VLOOKUP(D630,NOMS!$A:$B,2,FALSE)</f>
        <v>#N/A</v>
      </c>
    </row>
    <row r="631" spans="10:10" x14ac:dyDescent="0.35">
      <c r="J631" t="e">
        <f>VLOOKUP(D631,NOMS!$A:$B,2,FALSE)</f>
        <v>#N/A</v>
      </c>
    </row>
    <row r="632" spans="10:10" x14ac:dyDescent="0.35">
      <c r="J632" t="e">
        <f>VLOOKUP(D632,NOMS!$A:$B,2,FALSE)</f>
        <v>#N/A</v>
      </c>
    </row>
    <row r="633" spans="10:10" x14ac:dyDescent="0.35">
      <c r="J633" t="e">
        <f>VLOOKUP(D633,NOMS!$A:$B,2,FALSE)</f>
        <v>#N/A</v>
      </c>
    </row>
    <row r="634" spans="10:10" x14ac:dyDescent="0.35">
      <c r="J634" t="e">
        <f>VLOOKUP(D634,NOMS!$A:$B,2,FALSE)</f>
        <v>#N/A</v>
      </c>
    </row>
    <row r="635" spans="10:10" x14ac:dyDescent="0.35">
      <c r="J635" t="e">
        <f>VLOOKUP(D635,NOMS!$A:$B,2,FALSE)</f>
        <v>#N/A</v>
      </c>
    </row>
    <row r="636" spans="10:10" x14ac:dyDescent="0.35">
      <c r="J636" t="e">
        <f>VLOOKUP(D636,NOMS!$A:$B,2,FALSE)</f>
        <v>#N/A</v>
      </c>
    </row>
    <row r="637" spans="10:10" x14ac:dyDescent="0.35">
      <c r="J637" t="e">
        <f>VLOOKUP(D637,NOMS!$A:$B,2,FALSE)</f>
        <v>#N/A</v>
      </c>
    </row>
    <row r="638" spans="10:10" x14ac:dyDescent="0.35">
      <c r="J638" t="e">
        <f>VLOOKUP(D638,NOMS!$A:$B,2,FALSE)</f>
        <v>#N/A</v>
      </c>
    </row>
    <row r="639" spans="10:10" x14ac:dyDescent="0.35">
      <c r="J639" t="e">
        <f>VLOOKUP(D639,NOMS!$A:$B,2,FALSE)</f>
        <v>#N/A</v>
      </c>
    </row>
    <row r="640" spans="10:10" x14ac:dyDescent="0.35">
      <c r="J640" t="e">
        <f>VLOOKUP(D640,NOMS!$A:$B,2,FALSE)</f>
        <v>#N/A</v>
      </c>
    </row>
    <row r="641" spans="10:10" x14ac:dyDescent="0.35">
      <c r="J641" t="e">
        <f>VLOOKUP(D641,NOMS!$A:$B,2,FALSE)</f>
        <v>#N/A</v>
      </c>
    </row>
    <row r="642" spans="10:10" x14ac:dyDescent="0.35">
      <c r="J642" t="e">
        <f>VLOOKUP(D642,NOMS!$A:$B,2,FALSE)</f>
        <v>#N/A</v>
      </c>
    </row>
    <row r="643" spans="10:10" x14ac:dyDescent="0.35">
      <c r="J643" t="e">
        <f>VLOOKUP(D643,NOMS!$A:$B,2,FALSE)</f>
        <v>#N/A</v>
      </c>
    </row>
    <row r="644" spans="10:10" x14ac:dyDescent="0.35">
      <c r="J644" t="e">
        <f>VLOOKUP(D644,NOMS!$A:$B,2,FALSE)</f>
        <v>#N/A</v>
      </c>
    </row>
    <row r="645" spans="10:10" x14ac:dyDescent="0.35">
      <c r="J645" t="e">
        <f>VLOOKUP(D645,NOMS!$A:$B,2,FALSE)</f>
        <v>#N/A</v>
      </c>
    </row>
    <row r="646" spans="10:10" x14ac:dyDescent="0.35">
      <c r="J646" t="e">
        <f>VLOOKUP(D646,NOMS!$A:$B,2,FALSE)</f>
        <v>#N/A</v>
      </c>
    </row>
    <row r="647" spans="10:10" x14ac:dyDescent="0.35">
      <c r="J647" t="e">
        <f>VLOOKUP(D647,NOMS!$A:$B,2,FALSE)</f>
        <v>#N/A</v>
      </c>
    </row>
    <row r="648" spans="10:10" x14ac:dyDescent="0.35">
      <c r="J648" t="e">
        <f>VLOOKUP(D648,NOMS!$A:$B,2,FALSE)</f>
        <v>#N/A</v>
      </c>
    </row>
    <row r="649" spans="10:10" x14ac:dyDescent="0.35">
      <c r="J649" t="e">
        <f>VLOOKUP(D649,NOMS!$A:$B,2,FALSE)</f>
        <v>#N/A</v>
      </c>
    </row>
    <row r="650" spans="10:10" x14ac:dyDescent="0.35">
      <c r="J650" t="e">
        <f>VLOOKUP(D650,NOMS!$A:$B,2,FALSE)</f>
        <v>#N/A</v>
      </c>
    </row>
    <row r="651" spans="10:10" x14ac:dyDescent="0.35">
      <c r="J651" t="e">
        <f>VLOOKUP(D651,NOMS!$A:$B,2,FALSE)</f>
        <v>#N/A</v>
      </c>
    </row>
    <row r="652" spans="10:10" x14ac:dyDescent="0.35">
      <c r="J652" t="e">
        <f>VLOOKUP(D652,NOMS!$A:$B,2,FALSE)</f>
        <v>#N/A</v>
      </c>
    </row>
    <row r="653" spans="10:10" x14ac:dyDescent="0.35">
      <c r="J653" t="e">
        <f>VLOOKUP(D653,NOMS!$A:$B,2,FALSE)</f>
        <v>#N/A</v>
      </c>
    </row>
    <row r="654" spans="10:10" x14ac:dyDescent="0.35">
      <c r="J654" t="e">
        <f>VLOOKUP(D654,NOMS!$A:$B,2,FALSE)</f>
        <v>#N/A</v>
      </c>
    </row>
    <row r="655" spans="10:10" x14ac:dyDescent="0.35">
      <c r="J655" t="e">
        <f>VLOOKUP(D655,NOMS!$A:$B,2,FALSE)</f>
        <v>#N/A</v>
      </c>
    </row>
    <row r="656" spans="10:10" x14ac:dyDescent="0.35">
      <c r="J656" t="e">
        <f>VLOOKUP(D656,NOMS!$A:$B,2,FALSE)</f>
        <v>#N/A</v>
      </c>
    </row>
    <row r="657" spans="10:10" x14ac:dyDescent="0.35">
      <c r="J657" t="e">
        <f>VLOOKUP(D657,NOMS!$A:$B,2,FALSE)</f>
        <v>#N/A</v>
      </c>
    </row>
    <row r="658" spans="10:10" x14ac:dyDescent="0.35">
      <c r="J658" t="e">
        <f>VLOOKUP(D658,NOMS!$A:$B,2,FALSE)</f>
        <v>#N/A</v>
      </c>
    </row>
    <row r="659" spans="10:10" x14ac:dyDescent="0.35">
      <c r="J659" t="e">
        <f>VLOOKUP(D659,NOMS!$A:$B,2,FALSE)</f>
        <v>#N/A</v>
      </c>
    </row>
    <row r="660" spans="10:10" x14ac:dyDescent="0.35">
      <c r="J660" t="e">
        <f>VLOOKUP(D660,NOMS!$A:$B,2,FALSE)</f>
        <v>#N/A</v>
      </c>
    </row>
    <row r="661" spans="10:10" x14ac:dyDescent="0.35">
      <c r="J661" t="e">
        <f>VLOOKUP(D661,NOMS!$A:$B,2,FALSE)</f>
        <v>#N/A</v>
      </c>
    </row>
    <row r="662" spans="10:10" x14ac:dyDescent="0.35">
      <c r="J662" t="e">
        <f>VLOOKUP(D662,NOMS!$A:$B,2,FALSE)</f>
        <v>#N/A</v>
      </c>
    </row>
    <row r="663" spans="10:10" x14ac:dyDescent="0.35">
      <c r="J663" t="e">
        <f>VLOOKUP(D663,NOMS!$A:$B,2,FALSE)</f>
        <v>#N/A</v>
      </c>
    </row>
    <row r="664" spans="10:10" x14ac:dyDescent="0.35">
      <c r="J664" t="e">
        <f>VLOOKUP(D664,NOMS!$A:$B,2,FALSE)</f>
        <v>#N/A</v>
      </c>
    </row>
    <row r="665" spans="10:10" x14ac:dyDescent="0.35">
      <c r="J665" t="e">
        <f>VLOOKUP(D665,NOMS!$A:$B,2,FALSE)</f>
        <v>#N/A</v>
      </c>
    </row>
    <row r="666" spans="10:10" x14ac:dyDescent="0.35">
      <c r="J666" t="e">
        <f>VLOOKUP(D666,NOMS!$A:$B,2,FALSE)</f>
        <v>#N/A</v>
      </c>
    </row>
    <row r="667" spans="10:10" x14ac:dyDescent="0.35">
      <c r="J667" t="e">
        <f>VLOOKUP(D667,NOMS!$A:$B,2,FALSE)</f>
        <v>#N/A</v>
      </c>
    </row>
    <row r="668" spans="10:10" x14ac:dyDescent="0.35">
      <c r="J668" t="e">
        <f>VLOOKUP(D668,NOMS!$A:$B,2,FALSE)</f>
        <v>#N/A</v>
      </c>
    </row>
    <row r="669" spans="10:10" x14ac:dyDescent="0.35">
      <c r="J669" t="e">
        <f>VLOOKUP(D669,NOMS!$A:$B,2,FALSE)</f>
        <v>#N/A</v>
      </c>
    </row>
    <row r="670" spans="10:10" x14ac:dyDescent="0.35">
      <c r="J670" t="e">
        <f>VLOOKUP(D670,NOMS!$A:$B,2,FALSE)</f>
        <v>#N/A</v>
      </c>
    </row>
    <row r="671" spans="10:10" x14ac:dyDescent="0.35">
      <c r="J671" t="e">
        <f>VLOOKUP(D671,NOMS!$A:$B,2,FALSE)</f>
        <v>#N/A</v>
      </c>
    </row>
    <row r="672" spans="10:10" x14ac:dyDescent="0.35">
      <c r="J672" t="e">
        <f>VLOOKUP(D672,NOMS!$A:$B,2,FALSE)</f>
        <v>#N/A</v>
      </c>
    </row>
    <row r="673" spans="10:10" x14ac:dyDescent="0.35">
      <c r="J673" t="e">
        <f>VLOOKUP(D673,NOMS!$A:$B,2,FALSE)</f>
        <v>#N/A</v>
      </c>
    </row>
    <row r="674" spans="10:10" x14ac:dyDescent="0.35">
      <c r="J674" t="e">
        <f>VLOOKUP(D674,NOMS!$A:$B,2,FALSE)</f>
        <v>#N/A</v>
      </c>
    </row>
    <row r="675" spans="10:10" x14ac:dyDescent="0.35">
      <c r="J675" t="e">
        <f>VLOOKUP(D675,NOMS!$A:$B,2,FALSE)</f>
        <v>#N/A</v>
      </c>
    </row>
    <row r="676" spans="10:10" x14ac:dyDescent="0.35">
      <c r="J676" t="e">
        <f>VLOOKUP(D676,NOMS!$A:$B,2,FALSE)</f>
        <v>#N/A</v>
      </c>
    </row>
    <row r="677" spans="10:10" x14ac:dyDescent="0.35">
      <c r="J677" t="e">
        <f>VLOOKUP(D677,NOMS!$A:$B,2,FALSE)</f>
        <v>#N/A</v>
      </c>
    </row>
    <row r="678" spans="10:10" x14ac:dyDescent="0.35">
      <c r="J678" t="e">
        <f>VLOOKUP(D678,NOMS!$A:$B,2,FALSE)</f>
        <v>#N/A</v>
      </c>
    </row>
    <row r="679" spans="10:10" x14ac:dyDescent="0.35">
      <c r="J679" t="e">
        <f>VLOOKUP(D679,NOMS!$A:$B,2,FALSE)</f>
        <v>#N/A</v>
      </c>
    </row>
    <row r="680" spans="10:10" x14ac:dyDescent="0.35">
      <c r="J680" t="e">
        <f>VLOOKUP(D680,NOMS!$A:$B,2,FALSE)</f>
        <v>#N/A</v>
      </c>
    </row>
    <row r="681" spans="10:10" x14ac:dyDescent="0.35">
      <c r="J681" t="e">
        <f>VLOOKUP(D681,NOMS!$A:$B,2,FALSE)</f>
        <v>#N/A</v>
      </c>
    </row>
    <row r="682" spans="10:10" x14ac:dyDescent="0.35">
      <c r="J682" t="e">
        <f>VLOOKUP(D682,NOMS!$A:$B,2,FALSE)</f>
        <v>#N/A</v>
      </c>
    </row>
    <row r="683" spans="10:10" x14ac:dyDescent="0.35">
      <c r="J683" t="e">
        <f>VLOOKUP(D683,NOMS!$A:$B,2,FALSE)</f>
        <v>#N/A</v>
      </c>
    </row>
    <row r="684" spans="10:10" x14ac:dyDescent="0.35">
      <c r="J684" t="e">
        <f>VLOOKUP(D684,NOMS!$A:$B,2,FALSE)</f>
        <v>#N/A</v>
      </c>
    </row>
    <row r="685" spans="10:10" x14ac:dyDescent="0.35">
      <c r="J685" t="e">
        <f>VLOOKUP(D685,NOMS!$A:$B,2,FALSE)</f>
        <v>#N/A</v>
      </c>
    </row>
    <row r="686" spans="10:10" x14ac:dyDescent="0.35">
      <c r="J686" t="e">
        <f>VLOOKUP(D686,NOMS!$A:$B,2,FALSE)</f>
        <v>#N/A</v>
      </c>
    </row>
    <row r="687" spans="10:10" x14ac:dyDescent="0.35">
      <c r="J687" t="e">
        <f>VLOOKUP(D687,NOMS!$A:$B,2,FALSE)</f>
        <v>#N/A</v>
      </c>
    </row>
    <row r="688" spans="10:10" x14ac:dyDescent="0.35">
      <c r="J688" t="e">
        <f>VLOOKUP(D688,NOMS!$A:$B,2,FALSE)</f>
        <v>#N/A</v>
      </c>
    </row>
    <row r="689" spans="10:10" x14ac:dyDescent="0.35">
      <c r="J689" t="e">
        <f>VLOOKUP(D689,NOMS!$A:$B,2,FALSE)</f>
        <v>#N/A</v>
      </c>
    </row>
    <row r="690" spans="10:10" x14ac:dyDescent="0.35">
      <c r="J690" t="e">
        <f>VLOOKUP(D690,NOMS!$A:$B,2,FALSE)</f>
        <v>#N/A</v>
      </c>
    </row>
    <row r="691" spans="10:10" x14ac:dyDescent="0.35">
      <c r="J691" t="e">
        <f>VLOOKUP(D691,NOMS!$A:$B,2,FALSE)</f>
        <v>#N/A</v>
      </c>
    </row>
    <row r="692" spans="10:10" x14ac:dyDescent="0.35">
      <c r="J692" t="e">
        <f>VLOOKUP(D692,NOMS!$A:$B,2,FALSE)</f>
        <v>#N/A</v>
      </c>
    </row>
    <row r="693" spans="10:10" x14ac:dyDescent="0.35">
      <c r="J693" t="e">
        <f>VLOOKUP(D693,NOMS!$A:$B,2,FALSE)</f>
        <v>#N/A</v>
      </c>
    </row>
    <row r="694" spans="10:10" x14ac:dyDescent="0.35">
      <c r="J694" t="e">
        <f>VLOOKUP(D694,NOMS!$A:$B,2,FALSE)</f>
        <v>#N/A</v>
      </c>
    </row>
    <row r="695" spans="10:10" x14ac:dyDescent="0.35">
      <c r="J695" t="e">
        <f>VLOOKUP(D695,NOMS!$A:$B,2,FALSE)</f>
        <v>#N/A</v>
      </c>
    </row>
    <row r="696" spans="10:10" x14ac:dyDescent="0.35">
      <c r="J696" t="e">
        <f>VLOOKUP(D696,NOMS!$A:$B,2,FALSE)</f>
        <v>#N/A</v>
      </c>
    </row>
    <row r="697" spans="10:10" x14ac:dyDescent="0.35">
      <c r="J697" t="e">
        <f>VLOOKUP(D697,NOMS!$A:$B,2,FALSE)</f>
        <v>#N/A</v>
      </c>
    </row>
    <row r="698" spans="10:10" x14ac:dyDescent="0.35">
      <c r="J698" t="e">
        <f>VLOOKUP(D698,NOMS!$A:$B,2,FALSE)</f>
        <v>#N/A</v>
      </c>
    </row>
    <row r="699" spans="10:10" x14ac:dyDescent="0.35">
      <c r="J699" t="e">
        <f>VLOOKUP(D699,NOMS!$A:$B,2,FALSE)</f>
        <v>#N/A</v>
      </c>
    </row>
    <row r="700" spans="10:10" x14ac:dyDescent="0.35">
      <c r="J700" t="e">
        <f>VLOOKUP(D700,NOMS!$A:$B,2,FALSE)</f>
        <v>#N/A</v>
      </c>
    </row>
    <row r="701" spans="10:10" x14ac:dyDescent="0.35">
      <c r="J701" t="e">
        <f>VLOOKUP(D701,NOMS!$A:$B,2,FALSE)</f>
        <v>#N/A</v>
      </c>
    </row>
    <row r="702" spans="10:10" x14ac:dyDescent="0.35">
      <c r="J702" t="e">
        <f>VLOOKUP(D702,NOMS!$A:$B,2,FALSE)</f>
        <v>#N/A</v>
      </c>
    </row>
    <row r="703" spans="10:10" x14ac:dyDescent="0.35">
      <c r="J703" t="e">
        <f>VLOOKUP(D703,NOMS!$A:$B,2,FALSE)</f>
        <v>#N/A</v>
      </c>
    </row>
    <row r="704" spans="10:10" x14ac:dyDescent="0.35">
      <c r="J704" t="e">
        <f>VLOOKUP(D704,NOMS!$A:$B,2,FALSE)</f>
        <v>#N/A</v>
      </c>
    </row>
    <row r="705" spans="10:10" x14ac:dyDescent="0.35">
      <c r="J705" t="e">
        <f>VLOOKUP(D705,NOMS!$A:$B,2,FALSE)</f>
        <v>#N/A</v>
      </c>
    </row>
    <row r="706" spans="10:10" x14ac:dyDescent="0.35">
      <c r="J706" t="e">
        <f>VLOOKUP(D706,NOMS!$A:$B,2,FALSE)</f>
        <v>#N/A</v>
      </c>
    </row>
    <row r="707" spans="10:10" x14ac:dyDescent="0.35">
      <c r="J707" t="e">
        <f>VLOOKUP(D707,NOMS!$A:$B,2,FALSE)</f>
        <v>#N/A</v>
      </c>
    </row>
    <row r="708" spans="10:10" x14ac:dyDescent="0.35">
      <c r="J708" t="e">
        <f>VLOOKUP(D708,NOMS!$A:$B,2,FALSE)</f>
        <v>#N/A</v>
      </c>
    </row>
    <row r="709" spans="10:10" x14ac:dyDescent="0.35">
      <c r="J709" t="e">
        <f>VLOOKUP(D709,NOMS!$A:$B,2,FALSE)</f>
        <v>#N/A</v>
      </c>
    </row>
    <row r="710" spans="10:10" x14ac:dyDescent="0.35">
      <c r="J710" t="e">
        <f>VLOOKUP(D710,NOMS!$A:$B,2,FALSE)</f>
        <v>#N/A</v>
      </c>
    </row>
    <row r="711" spans="10:10" x14ac:dyDescent="0.35">
      <c r="J711" t="e">
        <f>VLOOKUP(D711,NOMS!$A:$B,2,FALSE)</f>
        <v>#N/A</v>
      </c>
    </row>
    <row r="712" spans="10:10" x14ac:dyDescent="0.35">
      <c r="J712" t="e">
        <f>VLOOKUP(D712,NOMS!$A:$B,2,FALSE)</f>
        <v>#N/A</v>
      </c>
    </row>
    <row r="713" spans="10:10" x14ac:dyDescent="0.35">
      <c r="J713" t="e">
        <f>VLOOKUP(D713,NOMS!$A:$B,2,FALSE)</f>
        <v>#N/A</v>
      </c>
    </row>
    <row r="714" spans="10:10" x14ac:dyDescent="0.35">
      <c r="J714" t="e">
        <f>VLOOKUP(D714,NOMS!$A:$B,2,FALSE)</f>
        <v>#N/A</v>
      </c>
    </row>
    <row r="715" spans="10:10" x14ac:dyDescent="0.35">
      <c r="J715" t="e">
        <f>VLOOKUP(D715,NOMS!$A:$B,2,FALSE)</f>
        <v>#N/A</v>
      </c>
    </row>
    <row r="716" spans="10:10" x14ac:dyDescent="0.35">
      <c r="J716" t="e">
        <f>VLOOKUP(D716,NOMS!$A:$B,2,FALSE)</f>
        <v>#N/A</v>
      </c>
    </row>
    <row r="717" spans="10:10" x14ac:dyDescent="0.35">
      <c r="J717" t="e">
        <f>VLOOKUP(D717,NOMS!$A:$B,2,FALSE)</f>
        <v>#N/A</v>
      </c>
    </row>
    <row r="718" spans="10:10" x14ac:dyDescent="0.35">
      <c r="J718" t="e">
        <f>VLOOKUP(D718,NOMS!$A:$B,2,FALSE)</f>
        <v>#N/A</v>
      </c>
    </row>
    <row r="719" spans="10:10" x14ac:dyDescent="0.35">
      <c r="J719" t="e">
        <f>VLOOKUP(D719,NOMS!$A:$B,2,FALSE)</f>
        <v>#N/A</v>
      </c>
    </row>
    <row r="720" spans="10:10" x14ac:dyDescent="0.35">
      <c r="J720" t="e">
        <f>VLOOKUP(D720,NOMS!$A:$B,2,FALSE)</f>
        <v>#N/A</v>
      </c>
    </row>
    <row r="721" spans="10:10" x14ac:dyDescent="0.35">
      <c r="J721" t="e">
        <f>VLOOKUP(D721,NOMS!$A:$B,2,FALSE)</f>
        <v>#N/A</v>
      </c>
    </row>
    <row r="722" spans="10:10" x14ac:dyDescent="0.35">
      <c r="J722" t="e">
        <f>VLOOKUP(D722,NOMS!$A:$B,2,FALSE)</f>
        <v>#N/A</v>
      </c>
    </row>
    <row r="723" spans="10:10" x14ac:dyDescent="0.35">
      <c r="J723" t="e">
        <f>VLOOKUP(D723,NOMS!$A:$B,2,FALSE)</f>
        <v>#N/A</v>
      </c>
    </row>
    <row r="724" spans="10:10" x14ac:dyDescent="0.35">
      <c r="J724" t="e">
        <f>VLOOKUP(D724,NOMS!$A:$B,2,FALSE)</f>
        <v>#N/A</v>
      </c>
    </row>
    <row r="725" spans="10:10" x14ac:dyDescent="0.35">
      <c r="J725" t="e">
        <f>VLOOKUP(D725,NOMS!$A:$B,2,FALSE)</f>
        <v>#N/A</v>
      </c>
    </row>
    <row r="726" spans="10:10" x14ac:dyDescent="0.35">
      <c r="J726" t="e">
        <f>VLOOKUP(D726,NOMS!$A:$B,2,FALSE)</f>
        <v>#N/A</v>
      </c>
    </row>
    <row r="727" spans="10:10" x14ac:dyDescent="0.35">
      <c r="J727" t="e">
        <f>VLOOKUP(D727,NOMS!$A:$B,2,FALSE)</f>
        <v>#N/A</v>
      </c>
    </row>
    <row r="728" spans="10:10" x14ac:dyDescent="0.35">
      <c r="J728" t="e">
        <f>VLOOKUP(D728,NOMS!$A:$B,2,FALSE)</f>
        <v>#N/A</v>
      </c>
    </row>
    <row r="729" spans="10:10" x14ac:dyDescent="0.35">
      <c r="J729" t="e">
        <f>VLOOKUP(D729,NOMS!$A:$B,2,FALSE)</f>
        <v>#N/A</v>
      </c>
    </row>
    <row r="730" spans="10:10" x14ac:dyDescent="0.35">
      <c r="J730" t="e">
        <f>VLOOKUP(D730,NOMS!$A:$B,2,FALSE)</f>
        <v>#N/A</v>
      </c>
    </row>
    <row r="731" spans="10:10" x14ac:dyDescent="0.35">
      <c r="J731" t="e">
        <f>VLOOKUP(D731,NOMS!$A:$B,2,FALSE)</f>
        <v>#N/A</v>
      </c>
    </row>
    <row r="732" spans="10:10" x14ac:dyDescent="0.35">
      <c r="J732" t="e">
        <f>VLOOKUP(D732,NOMS!$A:$B,2,FALSE)</f>
        <v>#N/A</v>
      </c>
    </row>
    <row r="733" spans="10:10" x14ac:dyDescent="0.35">
      <c r="J733" t="e">
        <f>VLOOKUP(D733,NOMS!$A:$B,2,FALSE)</f>
        <v>#N/A</v>
      </c>
    </row>
    <row r="734" spans="10:10" x14ac:dyDescent="0.35">
      <c r="J734" t="e">
        <f>VLOOKUP(D734,NOMS!$A:$B,2,FALSE)</f>
        <v>#N/A</v>
      </c>
    </row>
    <row r="735" spans="10:10" x14ac:dyDescent="0.35">
      <c r="J735" t="e">
        <f>VLOOKUP(D735,NOMS!$A:$B,2,FALSE)</f>
        <v>#N/A</v>
      </c>
    </row>
    <row r="736" spans="10:10" x14ac:dyDescent="0.35">
      <c r="J736" t="e">
        <f>VLOOKUP(D736,NOMS!$A:$B,2,FALSE)</f>
        <v>#N/A</v>
      </c>
    </row>
    <row r="737" spans="10:10" x14ac:dyDescent="0.35">
      <c r="J737" t="e">
        <f>VLOOKUP(D737,NOMS!$A:$B,2,FALSE)</f>
        <v>#N/A</v>
      </c>
    </row>
    <row r="738" spans="10:10" x14ac:dyDescent="0.35">
      <c r="J738" t="e">
        <f>VLOOKUP(D738,NOMS!$A:$B,2,FALSE)</f>
        <v>#N/A</v>
      </c>
    </row>
    <row r="739" spans="10:10" x14ac:dyDescent="0.35">
      <c r="J739" t="e">
        <f>VLOOKUP(D739,NOMS!$A:$B,2,FALSE)</f>
        <v>#N/A</v>
      </c>
    </row>
    <row r="740" spans="10:10" x14ac:dyDescent="0.35">
      <c r="J740" t="e">
        <f>VLOOKUP(D740,NOMS!$A:$B,2,FALSE)</f>
        <v>#N/A</v>
      </c>
    </row>
    <row r="741" spans="10:10" x14ac:dyDescent="0.35">
      <c r="J741" t="e">
        <f>VLOOKUP(D741,NOMS!$A:$B,2,FALSE)</f>
        <v>#N/A</v>
      </c>
    </row>
    <row r="742" spans="10:10" x14ac:dyDescent="0.35">
      <c r="J742" t="e">
        <f>VLOOKUP(D742,NOMS!$A:$B,2,FALSE)</f>
        <v>#N/A</v>
      </c>
    </row>
    <row r="743" spans="10:10" x14ac:dyDescent="0.35">
      <c r="J743" t="e">
        <f>VLOOKUP(D743,NOMS!$A:$B,2,FALSE)</f>
        <v>#N/A</v>
      </c>
    </row>
    <row r="744" spans="10:10" x14ac:dyDescent="0.35">
      <c r="J744" t="e">
        <f>VLOOKUP(D744,NOMS!$A:$B,2,FALSE)</f>
        <v>#N/A</v>
      </c>
    </row>
    <row r="745" spans="10:10" x14ac:dyDescent="0.35">
      <c r="J745" t="e">
        <f>VLOOKUP(D745,NOMS!$A:$B,2,FALSE)</f>
        <v>#N/A</v>
      </c>
    </row>
    <row r="746" spans="10:10" x14ac:dyDescent="0.35">
      <c r="J746" t="e">
        <f>VLOOKUP(D746,NOMS!$A:$B,2,FALSE)</f>
        <v>#N/A</v>
      </c>
    </row>
    <row r="747" spans="10:10" x14ac:dyDescent="0.35">
      <c r="J747" t="e">
        <f>VLOOKUP(D747,NOMS!$A:$B,2,FALSE)</f>
        <v>#N/A</v>
      </c>
    </row>
    <row r="748" spans="10:10" x14ac:dyDescent="0.35">
      <c r="J748" t="e">
        <f>VLOOKUP(D748,NOMS!$A:$B,2,FALSE)</f>
        <v>#N/A</v>
      </c>
    </row>
    <row r="749" spans="10:10" x14ac:dyDescent="0.35">
      <c r="J749" t="e">
        <f>VLOOKUP(D749,NOMS!$A:$B,2,FALSE)</f>
        <v>#N/A</v>
      </c>
    </row>
    <row r="750" spans="10:10" x14ac:dyDescent="0.35">
      <c r="J750" t="e">
        <f>VLOOKUP(D750,NOMS!$A:$B,2,FALSE)</f>
        <v>#N/A</v>
      </c>
    </row>
    <row r="751" spans="10:10" x14ac:dyDescent="0.35">
      <c r="J751" t="e">
        <f>VLOOKUP(D751,NOMS!$A:$B,2,FALSE)</f>
        <v>#N/A</v>
      </c>
    </row>
    <row r="752" spans="10:10" x14ac:dyDescent="0.35">
      <c r="J752" t="e">
        <f>VLOOKUP(D752,NOMS!$A:$B,2,FALSE)</f>
        <v>#N/A</v>
      </c>
    </row>
    <row r="753" spans="10:10" x14ac:dyDescent="0.35">
      <c r="J753" t="e">
        <f>VLOOKUP(D753,NOMS!$A:$B,2,FALSE)</f>
        <v>#N/A</v>
      </c>
    </row>
  </sheetData>
  <autoFilter ref="A1:K256" xr:uid="{BC700C90-4BFF-46E0-99FD-8E3756489695}"/>
  <phoneticPr fontId="2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  <headerFooter>
    <oddHeader>&amp;LBNP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N209"/>
  <sheetViews>
    <sheetView workbookViewId="0">
      <selection activeCell="A50" sqref="A50:H55"/>
    </sheetView>
  </sheetViews>
  <sheetFormatPr baseColWidth="10" defaultColWidth="8.54296875" defaultRowHeight="14.5" x14ac:dyDescent="0.35"/>
  <cols>
    <col min="1" max="1" width="11.08984375" style="1" customWidth="1"/>
    <col min="2" max="2" width="3.36328125" style="1" customWidth="1"/>
    <col min="3" max="3" width="4.08984375" style="42" customWidth="1"/>
    <col min="4" max="4" width="11.36328125" style="1" customWidth="1"/>
    <col min="5" max="5" width="7.90625" style="1" customWidth="1"/>
    <col min="6" max="6" width="40.453125" bestFit="1" customWidth="1"/>
    <col min="7" max="7" width="10.08984375" bestFit="1" customWidth="1"/>
    <col min="8" max="8" width="11.36328125" customWidth="1"/>
    <col min="9" max="9" width="10.54296875" customWidth="1"/>
  </cols>
  <sheetData>
    <row r="1" spans="1:14" x14ac:dyDescent="0.35">
      <c r="A1" s="28" t="s">
        <v>5</v>
      </c>
      <c r="B1" s="28"/>
      <c r="C1" s="30"/>
      <c r="D1" s="30" t="s">
        <v>6</v>
      </c>
      <c r="E1" s="36" t="s">
        <v>7</v>
      </c>
      <c r="F1" s="30" t="s">
        <v>155</v>
      </c>
      <c r="G1" s="31" t="s">
        <v>9</v>
      </c>
      <c r="H1" s="31" t="s">
        <v>10</v>
      </c>
    </row>
    <row r="2" spans="1:14" x14ac:dyDescent="0.35">
      <c r="A2" s="112">
        <v>44690</v>
      </c>
      <c r="B2" s="112"/>
      <c r="C2" s="113">
        <v>5</v>
      </c>
      <c r="D2" s="114">
        <v>512101</v>
      </c>
      <c r="E2" s="115"/>
      <c r="F2" s="116" t="s">
        <v>156</v>
      </c>
      <c r="G2" s="117">
        <v>16141</v>
      </c>
      <c r="H2" s="118"/>
    </row>
    <row r="3" spans="1:14" x14ac:dyDescent="0.35">
      <c r="A3" s="112">
        <v>44690</v>
      </c>
      <c r="B3" s="112"/>
      <c r="C3" s="113">
        <v>7</v>
      </c>
      <c r="D3" s="114">
        <v>756010</v>
      </c>
      <c r="E3" s="113"/>
      <c r="F3" s="119" t="s">
        <v>156</v>
      </c>
      <c r="G3" s="117"/>
      <c r="H3" s="117">
        <v>16141</v>
      </c>
    </row>
    <row r="4" spans="1:14" x14ac:dyDescent="0.35">
      <c r="A4" s="112">
        <v>44701</v>
      </c>
      <c r="B4" s="112"/>
      <c r="C4" s="113">
        <v>5</v>
      </c>
      <c r="D4" s="114">
        <v>512100</v>
      </c>
      <c r="E4" s="120"/>
      <c r="F4" s="119" t="s">
        <v>156</v>
      </c>
      <c r="G4" s="117">
        <v>94278</v>
      </c>
      <c r="H4" s="117"/>
    </row>
    <row r="5" spans="1:14" x14ac:dyDescent="0.35">
      <c r="A5" s="112">
        <v>44701</v>
      </c>
      <c r="B5" s="112"/>
      <c r="C5" s="113">
        <v>7</v>
      </c>
      <c r="D5" s="114">
        <v>756020</v>
      </c>
      <c r="E5" s="120"/>
      <c r="F5" s="119" t="s">
        <v>159</v>
      </c>
      <c r="G5" s="117"/>
      <c r="H5" s="117">
        <v>94278</v>
      </c>
    </row>
    <row r="6" spans="1:14" x14ac:dyDescent="0.35">
      <c r="A6" s="112">
        <v>44743</v>
      </c>
      <c r="B6" s="112"/>
      <c r="C6" s="113">
        <v>4</v>
      </c>
      <c r="D6" s="114">
        <v>421001</v>
      </c>
      <c r="E6" s="116" t="s">
        <v>206</v>
      </c>
      <c r="F6" s="121" t="s">
        <v>168</v>
      </c>
      <c r="G6" s="117">
        <v>150</v>
      </c>
      <c r="H6" s="117"/>
    </row>
    <row r="7" spans="1:14" x14ac:dyDescent="0.35">
      <c r="A7" s="112">
        <v>44743</v>
      </c>
      <c r="B7" s="112"/>
      <c r="C7" s="113">
        <v>5</v>
      </c>
      <c r="D7" s="114">
        <v>512101</v>
      </c>
      <c r="E7" s="120"/>
      <c r="F7" s="122" t="s">
        <v>168</v>
      </c>
      <c r="G7" s="117"/>
      <c r="H7" s="117">
        <v>150</v>
      </c>
    </row>
    <row r="8" spans="1:14" x14ac:dyDescent="0.35">
      <c r="A8" s="112">
        <v>44725</v>
      </c>
      <c r="B8" s="112"/>
      <c r="C8" s="113">
        <v>4</v>
      </c>
      <c r="D8" s="114">
        <v>421006</v>
      </c>
      <c r="E8" s="124" t="s">
        <v>205</v>
      </c>
      <c r="F8" s="170" t="s">
        <v>169</v>
      </c>
      <c r="G8" s="123">
        <v>1500</v>
      </c>
      <c r="H8" s="117"/>
      <c r="J8" s="1"/>
      <c r="L8" s="66"/>
      <c r="M8" s="67"/>
      <c r="N8" s="67"/>
    </row>
    <row r="9" spans="1:14" x14ac:dyDescent="0.35">
      <c r="A9" s="112">
        <v>44725</v>
      </c>
      <c r="B9" s="112"/>
      <c r="C9" s="113">
        <v>5</v>
      </c>
      <c r="D9" s="124">
        <v>512100</v>
      </c>
      <c r="E9" s="124"/>
      <c r="F9" s="170" t="s">
        <v>169</v>
      </c>
      <c r="G9" s="125"/>
      <c r="H9" s="123">
        <v>1500</v>
      </c>
    </row>
    <row r="10" spans="1:14" x14ac:dyDescent="0.35">
      <c r="A10" s="178">
        <v>44725</v>
      </c>
      <c r="B10" s="112"/>
      <c r="C10" s="113">
        <v>4</v>
      </c>
      <c r="D10" s="179">
        <v>421015</v>
      </c>
      <c r="E10" s="179" t="s">
        <v>205</v>
      </c>
      <c r="F10" s="125" t="s">
        <v>218</v>
      </c>
      <c r="G10" s="117">
        <v>1500</v>
      </c>
      <c r="H10" s="125"/>
    </row>
    <row r="11" spans="1:14" x14ac:dyDescent="0.35">
      <c r="A11" s="178">
        <v>44725</v>
      </c>
      <c r="B11" s="112"/>
      <c r="C11" s="113">
        <v>5</v>
      </c>
      <c r="D11" s="124">
        <v>512100</v>
      </c>
      <c r="E11" s="120"/>
      <c r="F11" s="125" t="s">
        <v>218</v>
      </c>
      <c r="G11" s="127"/>
      <c r="H11" s="117">
        <v>1500</v>
      </c>
      <c r="J11" s="1"/>
      <c r="L11" s="66"/>
      <c r="M11" s="67"/>
      <c r="N11" s="67"/>
    </row>
    <row r="12" spans="1:14" x14ac:dyDescent="0.35">
      <c r="A12" s="129">
        <v>44725</v>
      </c>
      <c r="B12" s="129"/>
      <c r="C12" s="115">
        <v>4</v>
      </c>
      <c r="D12" s="180">
        <v>421004</v>
      </c>
      <c r="E12" s="114" t="s">
        <v>205</v>
      </c>
      <c r="F12" s="181" t="s">
        <v>209</v>
      </c>
      <c r="G12" s="127">
        <v>1500</v>
      </c>
      <c r="H12" s="117"/>
      <c r="J12" s="1"/>
      <c r="L12" s="66"/>
      <c r="M12" s="67"/>
      <c r="N12" s="67"/>
    </row>
    <row r="13" spans="1:14" x14ac:dyDescent="0.35">
      <c r="A13" s="129">
        <v>44725</v>
      </c>
      <c r="B13" s="129"/>
      <c r="C13" s="115">
        <v>5</v>
      </c>
      <c r="D13" s="180">
        <v>512100</v>
      </c>
      <c r="E13" s="114"/>
      <c r="F13" s="181" t="s">
        <v>209</v>
      </c>
      <c r="G13" s="127"/>
      <c r="H13" s="117">
        <v>1500</v>
      </c>
      <c r="L13" s="66"/>
      <c r="M13" s="67"/>
      <c r="N13" s="67"/>
    </row>
    <row r="14" spans="1:14" x14ac:dyDescent="0.35">
      <c r="A14" s="129">
        <v>44725</v>
      </c>
      <c r="B14" s="129"/>
      <c r="C14" s="115">
        <v>4</v>
      </c>
      <c r="D14" s="180">
        <v>421003</v>
      </c>
      <c r="E14" s="120" t="s">
        <v>205</v>
      </c>
      <c r="F14" s="181" t="s">
        <v>213</v>
      </c>
      <c r="G14" s="127">
        <v>1500</v>
      </c>
      <c r="H14" s="117"/>
      <c r="J14" t="s">
        <v>223</v>
      </c>
    </row>
    <row r="15" spans="1:14" x14ac:dyDescent="0.35">
      <c r="A15" s="129">
        <v>44725</v>
      </c>
      <c r="B15" s="129"/>
      <c r="C15" s="115">
        <v>5</v>
      </c>
      <c r="D15" s="180">
        <v>512100</v>
      </c>
      <c r="E15" s="120"/>
      <c r="F15" s="181" t="s">
        <v>213</v>
      </c>
      <c r="G15" s="127"/>
      <c r="H15" s="117">
        <v>1500</v>
      </c>
      <c r="M15" s="67"/>
      <c r="N15" s="67"/>
    </row>
    <row r="16" spans="1:14" x14ac:dyDescent="0.35">
      <c r="A16" s="129">
        <v>44728</v>
      </c>
      <c r="B16" s="129"/>
      <c r="C16" s="115">
        <v>4</v>
      </c>
      <c r="D16" s="180">
        <v>421008</v>
      </c>
      <c r="E16" s="120" t="s">
        <v>205</v>
      </c>
      <c r="F16" s="126" t="s">
        <v>216</v>
      </c>
      <c r="G16" s="127">
        <v>1500</v>
      </c>
      <c r="H16" s="117"/>
      <c r="M16" s="67"/>
      <c r="N16" s="67"/>
    </row>
    <row r="17" spans="1:14" x14ac:dyDescent="0.35">
      <c r="A17" s="129">
        <v>44728</v>
      </c>
      <c r="B17" s="129"/>
      <c r="C17" s="115">
        <v>5</v>
      </c>
      <c r="D17" s="180">
        <v>512100</v>
      </c>
      <c r="E17" s="120"/>
      <c r="F17" s="126" t="s">
        <v>216</v>
      </c>
      <c r="G17" s="127"/>
      <c r="H17" s="117">
        <v>1500</v>
      </c>
      <c r="M17" s="67"/>
      <c r="N17" s="67"/>
    </row>
    <row r="18" spans="1:14" x14ac:dyDescent="0.35">
      <c r="A18" s="129">
        <v>44729</v>
      </c>
      <c r="B18" s="129"/>
      <c r="C18" s="115">
        <v>4</v>
      </c>
      <c r="D18" s="180">
        <v>421001</v>
      </c>
      <c r="E18" s="180" t="s">
        <v>205</v>
      </c>
      <c r="F18" s="182" t="s">
        <v>219</v>
      </c>
      <c r="G18" s="117">
        <v>1500</v>
      </c>
      <c r="H18" s="125"/>
      <c r="M18" s="67"/>
      <c r="N18" s="67"/>
    </row>
    <row r="19" spans="1:14" x14ac:dyDescent="0.35">
      <c r="A19" s="129">
        <v>44729</v>
      </c>
      <c r="B19" s="129"/>
      <c r="C19" s="115">
        <v>5</v>
      </c>
      <c r="D19" s="180">
        <v>512100</v>
      </c>
      <c r="E19" s="114"/>
      <c r="F19" s="182" t="s">
        <v>219</v>
      </c>
      <c r="G19" s="127"/>
      <c r="H19" s="117">
        <v>1500</v>
      </c>
    </row>
    <row r="20" spans="1:14" x14ac:dyDescent="0.35">
      <c r="A20" s="129">
        <v>44777</v>
      </c>
      <c r="B20" s="129"/>
      <c r="C20" s="115">
        <v>4</v>
      </c>
      <c r="D20" s="180">
        <v>421026</v>
      </c>
      <c r="E20" s="180" t="s">
        <v>205</v>
      </c>
      <c r="F20" s="125" t="s">
        <v>224</v>
      </c>
      <c r="G20" s="117">
        <v>661.14</v>
      </c>
      <c r="H20" s="125"/>
    </row>
    <row r="21" spans="1:14" x14ac:dyDescent="0.35">
      <c r="A21" s="129">
        <v>44777</v>
      </c>
      <c r="B21" s="129"/>
      <c r="C21" s="115">
        <v>5</v>
      </c>
      <c r="D21" s="180">
        <v>512100</v>
      </c>
      <c r="E21" s="114"/>
      <c r="F21" s="125" t="s">
        <v>224</v>
      </c>
      <c r="G21" s="127"/>
      <c r="H21" s="117">
        <v>661.14</v>
      </c>
    </row>
    <row r="22" spans="1:14" x14ac:dyDescent="0.35">
      <c r="A22" s="129">
        <v>44802</v>
      </c>
      <c r="B22" s="129"/>
      <c r="C22" s="115">
        <v>4</v>
      </c>
      <c r="D22" s="180">
        <v>421010</v>
      </c>
      <c r="E22" s="114" t="s">
        <v>205</v>
      </c>
      <c r="F22" s="125" t="s">
        <v>227</v>
      </c>
      <c r="G22" s="127">
        <v>880.24</v>
      </c>
      <c r="H22" s="117"/>
    </row>
    <row r="23" spans="1:14" x14ac:dyDescent="0.35">
      <c r="A23" s="129">
        <v>44802</v>
      </c>
      <c r="B23" s="129"/>
      <c r="C23" s="115">
        <v>5</v>
      </c>
      <c r="D23" s="180">
        <v>512100</v>
      </c>
      <c r="E23" s="114"/>
      <c r="F23" s="125" t="s">
        <v>227</v>
      </c>
      <c r="G23" s="127"/>
      <c r="H23" s="117">
        <v>880.24</v>
      </c>
    </row>
    <row r="24" spans="1:14" x14ac:dyDescent="0.35">
      <c r="A24" s="112">
        <v>44804</v>
      </c>
      <c r="B24" s="129"/>
      <c r="C24" s="113">
        <v>4</v>
      </c>
      <c r="D24" s="115">
        <v>421010</v>
      </c>
      <c r="E24" s="114" t="s">
        <v>205</v>
      </c>
      <c r="F24" s="192" t="s">
        <v>227</v>
      </c>
      <c r="G24" s="189">
        <v>316.05</v>
      </c>
      <c r="H24" s="189"/>
    </row>
    <row r="25" spans="1:14" x14ac:dyDescent="0.35">
      <c r="A25" s="112">
        <v>44804</v>
      </c>
      <c r="B25" s="129"/>
      <c r="C25" s="113">
        <v>5</v>
      </c>
      <c r="D25" s="115">
        <v>512100</v>
      </c>
      <c r="E25" s="114"/>
      <c r="F25" s="192" t="s">
        <v>227</v>
      </c>
      <c r="G25" s="189"/>
      <c r="H25" s="189">
        <v>316.05</v>
      </c>
    </row>
    <row r="26" spans="1:14" x14ac:dyDescent="0.35">
      <c r="A26" s="112">
        <v>44804</v>
      </c>
      <c r="B26" s="129"/>
      <c r="C26" s="113">
        <v>4</v>
      </c>
      <c r="D26" s="115">
        <v>421010</v>
      </c>
      <c r="E26" s="114" t="s">
        <v>228</v>
      </c>
      <c r="F26" s="192" t="s">
        <v>227</v>
      </c>
      <c r="G26" s="189">
        <v>159.6</v>
      </c>
      <c r="H26" s="189"/>
    </row>
    <row r="27" spans="1:14" x14ac:dyDescent="0.35">
      <c r="A27" s="112">
        <v>44804</v>
      </c>
      <c r="B27" s="129"/>
      <c r="C27" s="113">
        <v>5</v>
      </c>
      <c r="D27" s="115">
        <v>512100</v>
      </c>
      <c r="E27" s="114"/>
      <c r="F27" s="192" t="s">
        <v>227</v>
      </c>
      <c r="G27" s="189"/>
      <c r="H27" s="189">
        <v>159.6</v>
      </c>
    </row>
    <row r="28" spans="1:14" x14ac:dyDescent="0.35">
      <c r="A28" s="112">
        <v>44804</v>
      </c>
      <c r="B28" s="129"/>
      <c r="C28" s="113">
        <v>4</v>
      </c>
      <c r="D28" s="115">
        <v>421010</v>
      </c>
      <c r="E28" s="114" t="s">
        <v>230</v>
      </c>
      <c r="F28" s="192" t="s">
        <v>227</v>
      </c>
      <c r="G28" s="189">
        <v>144.11000000000001</v>
      </c>
      <c r="H28" s="189"/>
    </row>
    <row r="29" spans="1:14" x14ac:dyDescent="0.35">
      <c r="A29" s="112">
        <v>44804</v>
      </c>
      <c r="B29" s="129"/>
      <c r="C29" s="113">
        <v>5</v>
      </c>
      <c r="D29" s="115">
        <v>512100</v>
      </c>
      <c r="E29" s="114"/>
      <c r="F29" s="192" t="s">
        <v>227</v>
      </c>
      <c r="G29" s="189"/>
      <c r="H29" s="189">
        <v>144.11000000000001</v>
      </c>
    </row>
    <row r="30" spans="1:14" x14ac:dyDescent="0.35">
      <c r="A30" s="112">
        <v>44795</v>
      </c>
      <c r="B30" s="112"/>
      <c r="C30" s="113">
        <v>4</v>
      </c>
      <c r="D30" s="114">
        <v>421002</v>
      </c>
      <c r="E30" s="120" t="s">
        <v>228</v>
      </c>
      <c r="F30" s="122" t="s">
        <v>232</v>
      </c>
      <c r="G30" s="117">
        <v>707</v>
      </c>
      <c r="H30" s="117"/>
    </row>
    <row r="31" spans="1:14" x14ac:dyDescent="0.35">
      <c r="A31" s="112">
        <v>44795</v>
      </c>
      <c r="B31" s="112"/>
      <c r="C31" s="113">
        <v>5</v>
      </c>
      <c r="D31" s="114">
        <v>512100</v>
      </c>
      <c r="E31" s="120"/>
      <c r="F31" s="122" t="s">
        <v>232</v>
      </c>
      <c r="G31" s="117"/>
      <c r="H31" s="117">
        <v>707</v>
      </c>
    </row>
    <row r="32" spans="1:14" x14ac:dyDescent="0.35">
      <c r="A32" s="112">
        <v>44799</v>
      </c>
      <c r="B32" s="112"/>
      <c r="C32" s="113">
        <v>4</v>
      </c>
      <c r="D32" s="114">
        <v>421019</v>
      </c>
      <c r="E32" s="120" t="s">
        <v>205</v>
      </c>
      <c r="F32" s="122" t="s">
        <v>234</v>
      </c>
      <c r="G32" s="117">
        <v>1500</v>
      </c>
      <c r="H32" s="117"/>
    </row>
    <row r="33" spans="1:8" x14ac:dyDescent="0.35">
      <c r="A33" s="112">
        <v>44799</v>
      </c>
      <c r="B33" s="112"/>
      <c r="C33" s="113">
        <v>5</v>
      </c>
      <c r="D33" s="114">
        <v>512100</v>
      </c>
      <c r="E33" s="120"/>
      <c r="F33" s="122" t="s">
        <v>234</v>
      </c>
      <c r="G33" s="117"/>
      <c r="H33" s="117">
        <v>1500</v>
      </c>
    </row>
    <row r="34" spans="1:8" x14ac:dyDescent="0.35">
      <c r="A34" s="112">
        <v>44802</v>
      </c>
      <c r="B34" s="129"/>
      <c r="C34" s="113">
        <v>4</v>
      </c>
      <c r="D34" s="115">
        <v>421013</v>
      </c>
      <c r="E34" s="114" t="s">
        <v>205</v>
      </c>
      <c r="F34" s="192" t="s">
        <v>236</v>
      </c>
      <c r="G34" s="189">
        <v>1500</v>
      </c>
      <c r="H34" s="189"/>
    </row>
    <row r="35" spans="1:8" x14ac:dyDescent="0.35">
      <c r="A35" s="112">
        <v>44802</v>
      </c>
      <c r="B35" s="129"/>
      <c r="C35" s="113">
        <v>5</v>
      </c>
      <c r="D35" s="115">
        <v>512100</v>
      </c>
      <c r="E35" s="114"/>
      <c r="F35" s="192" t="s">
        <v>236</v>
      </c>
      <c r="G35" s="189"/>
      <c r="H35" s="189">
        <v>1500</v>
      </c>
    </row>
    <row r="36" spans="1:8" x14ac:dyDescent="0.35">
      <c r="A36" s="112">
        <v>44802</v>
      </c>
      <c r="B36" s="129"/>
      <c r="C36" s="113">
        <v>4</v>
      </c>
      <c r="D36" s="115">
        <v>421014</v>
      </c>
      <c r="E36" s="114" t="s">
        <v>228</v>
      </c>
      <c r="F36" s="192" t="s">
        <v>238</v>
      </c>
      <c r="G36" s="189">
        <v>1000</v>
      </c>
      <c r="H36" s="189"/>
    </row>
    <row r="37" spans="1:8" x14ac:dyDescent="0.35">
      <c r="A37" s="112">
        <v>44802</v>
      </c>
      <c r="B37" s="129"/>
      <c r="C37" s="113">
        <v>5</v>
      </c>
      <c r="D37" s="115">
        <v>512100</v>
      </c>
      <c r="E37" s="114"/>
      <c r="F37" s="192" t="s">
        <v>238</v>
      </c>
      <c r="G37" s="189"/>
      <c r="H37" s="189">
        <v>1000</v>
      </c>
    </row>
    <row r="38" spans="1:8" x14ac:dyDescent="0.35">
      <c r="A38" s="112">
        <v>44803</v>
      </c>
      <c r="B38" s="112"/>
      <c r="C38" s="113">
        <v>4</v>
      </c>
      <c r="D38" s="114">
        <v>421001</v>
      </c>
      <c r="E38" s="116" t="s">
        <v>206</v>
      </c>
      <c r="F38" s="116" t="s">
        <v>239</v>
      </c>
      <c r="G38" s="117">
        <v>103.94</v>
      </c>
      <c r="H38" s="117"/>
    </row>
    <row r="39" spans="1:8" x14ac:dyDescent="0.35">
      <c r="A39" s="112">
        <v>44803</v>
      </c>
      <c r="B39" s="112"/>
      <c r="C39" s="113">
        <v>5</v>
      </c>
      <c r="D39" s="124">
        <v>512101</v>
      </c>
      <c r="E39" s="124"/>
      <c r="F39" s="116" t="s">
        <v>239</v>
      </c>
      <c r="G39" s="117"/>
      <c r="H39" s="117">
        <v>103.94</v>
      </c>
    </row>
    <row r="40" spans="1:8" x14ac:dyDescent="0.35">
      <c r="A40" s="112">
        <v>44806</v>
      </c>
      <c r="B40" s="129"/>
      <c r="C40" s="113">
        <v>4</v>
      </c>
      <c r="D40" s="115">
        <v>421021</v>
      </c>
      <c r="E40" s="114" t="s">
        <v>205</v>
      </c>
      <c r="F40" s="192" t="s">
        <v>242</v>
      </c>
      <c r="G40" s="189">
        <v>1500</v>
      </c>
      <c r="H40" s="189"/>
    </row>
    <row r="41" spans="1:8" x14ac:dyDescent="0.35">
      <c r="A41" s="112">
        <v>44806</v>
      </c>
      <c r="B41" s="129"/>
      <c r="C41" s="113">
        <v>5</v>
      </c>
      <c r="D41" s="115">
        <v>512100</v>
      </c>
      <c r="E41" s="114"/>
      <c r="F41" s="192" t="s">
        <v>242</v>
      </c>
      <c r="G41" s="189"/>
      <c r="H41" s="189">
        <v>1500</v>
      </c>
    </row>
    <row r="42" spans="1:8" x14ac:dyDescent="0.35">
      <c r="A42" s="112">
        <v>44809</v>
      </c>
      <c r="B42" s="129"/>
      <c r="C42" s="113">
        <v>4</v>
      </c>
      <c r="D42" s="115">
        <v>421009</v>
      </c>
      <c r="E42" s="114" t="s">
        <v>205</v>
      </c>
      <c r="F42" s="192" t="s">
        <v>245</v>
      </c>
      <c r="G42" s="189">
        <v>1500</v>
      </c>
      <c r="H42" s="189"/>
    </row>
    <row r="43" spans="1:8" x14ac:dyDescent="0.35">
      <c r="A43" s="112">
        <v>44809</v>
      </c>
      <c r="B43" s="129"/>
      <c r="C43" s="113">
        <v>5</v>
      </c>
      <c r="D43" s="115">
        <v>512100</v>
      </c>
      <c r="E43" s="114"/>
      <c r="F43" s="192" t="s">
        <v>245</v>
      </c>
      <c r="G43" s="189"/>
      <c r="H43" s="189">
        <v>1500</v>
      </c>
    </row>
    <row r="44" spans="1:8" x14ac:dyDescent="0.35">
      <c r="A44" s="112">
        <v>44810</v>
      </c>
      <c r="B44" s="129"/>
      <c r="C44" s="113">
        <v>4</v>
      </c>
      <c r="D44" s="115">
        <v>421012</v>
      </c>
      <c r="E44" s="114" t="s">
        <v>205</v>
      </c>
      <c r="F44" s="192" t="s">
        <v>247</v>
      </c>
      <c r="G44" s="123">
        <v>1126.6300000000001</v>
      </c>
      <c r="H44" s="189"/>
    </row>
    <row r="45" spans="1:8" x14ac:dyDescent="0.35">
      <c r="A45" s="112">
        <v>44810</v>
      </c>
      <c r="B45" s="129"/>
      <c r="C45" s="113">
        <v>5</v>
      </c>
      <c r="D45" s="115">
        <v>512100</v>
      </c>
      <c r="E45" s="114"/>
      <c r="F45" s="192" t="s">
        <v>247</v>
      </c>
      <c r="G45" s="189"/>
      <c r="H45" s="123">
        <v>1126.6300000000001</v>
      </c>
    </row>
    <row r="46" spans="1:8" x14ac:dyDescent="0.35">
      <c r="A46" s="112">
        <v>44823</v>
      </c>
      <c r="B46" s="129"/>
      <c r="C46" s="113">
        <v>4</v>
      </c>
      <c r="D46" s="115">
        <v>421023</v>
      </c>
      <c r="E46" s="114" t="s">
        <v>228</v>
      </c>
      <c r="F46" s="192" t="s">
        <v>280</v>
      </c>
      <c r="G46" s="189">
        <v>174.55</v>
      </c>
      <c r="H46" s="189"/>
    </row>
    <row r="47" spans="1:8" x14ac:dyDescent="0.35">
      <c r="A47" s="112">
        <v>44823</v>
      </c>
      <c r="B47" s="129"/>
      <c r="C47" s="113">
        <v>5</v>
      </c>
      <c r="D47" s="115">
        <v>512100</v>
      </c>
      <c r="E47" s="114"/>
      <c r="F47" s="192" t="s">
        <v>280</v>
      </c>
      <c r="G47" s="189"/>
      <c r="H47" s="189">
        <v>174.55</v>
      </c>
    </row>
    <row r="48" spans="1:8" x14ac:dyDescent="0.35">
      <c r="A48" s="112">
        <v>44823</v>
      </c>
      <c r="B48" s="129"/>
      <c r="C48" s="113">
        <v>4</v>
      </c>
      <c r="D48" s="115">
        <v>421023</v>
      </c>
      <c r="E48" s="114" t="s">
        <v>205</v>
      </c>
      <c r="F48" s="192" t="s">
        <v>280</v>
      </c>
      <c r="G48" s="189">
        <v>1325.45</v>
      </c>
      <c r="H48" s="189"/>
    </row>
    <row r="49" spans="1:8" x14ac:dyDescent="0.35">
      <c r="A49" s="112">
        <v>44823</v>
      </c>
      <c r="B49" s="129"/>
      <c r="C49" s="113">
        <v>5</v>
      </c>
      <c r="D49" s="115">
        <v>512100</v>
      </c>
      <c r="E49" s="114"/>
      <c r="F49" s="192" t="s">
        <v>280</v>
      </c>
      <c r="G49" s="189"/>
      <c r="H49" s="189">
        <v>1325.45</v>
      </c>
    </row>
    <row r="50" spans="1:8" x14ac:dyDescent="0.35">
      <c r="A50" s="112">
        <v>44868</v>
      </c>
      <c r="B50" s="129"/>
      <c r="C50" s="113">
        <v>4</v>
      </c>
      <c r="D50" s="115">
        <v>421016</v>
      </c>
      <c r="E50" s="114" t="s">
        <v>205</v>
      </c>
      <c r="F50" s="192" t="s">
        <v>285</v>
      </c>
      <c r="G50" s="189">
        <v>1500</v>
      </c>
      <c r="H50" s="189"/>
    </row>
    <row r="51" spans="1:8" x14ac:dyDescent="0.35">
      <c r="A51" s="112">
        <v>44868</v>
      </c>
      <c r="B51" s="129"/>
      <c r="C51" s="113">
        <v>5</v>
      </c>
      <c r="D51" s="115">
        <v>512100</v>
      </c>
      <c r="E51" s="114"/>
      <c r="F51" s="192" t="s">
        <v>285</v>
      </c>
      <c r="G51" s="189"/>
      <c r="H51" s="189">
        <v>1500</v>
      </c>
    </row>
    <row r="52" spans="1:8" x14ac:dyDescent="0.35">
      <c r="A52" s="129">
        <v>44869</v>
      </c>
      <c r="B52" s="129"/>
      <c r="C52" s="115">
        <v>4</v>
      </c>
      <c r="D52" s="115">
        <v>421002</v>
      </c>
      <c r="E52" s="114" t="s">
        <v>228</v>
      </c>
      <c r="F52" s="192" t="s">
        <v>232</v>
      </c>
      <c r="G52" s="189">
        <v>400</v>
      </c>
      <c r="H52" s="189"/>
    </row>
    <row r="53" spans="1:8" x14ac:dyDescent="0.35">
      <c r="A53" s="129">
        <v>44869</v>
      </c>
      <c r="B53" s="129"/>
      <c r="C53" s="115">
        <v>5</v>
      </c>
      <c r="D53" s="115">
        <v>512100</v>
      </c>
      <c r="E53" s="114"/>
      <c r="F53" s="192" t="s">
        <v>232</v>
      </c>
      <c r="G53" s="189"/>
      <c r="H53" s="189">
        <v>400</v>
      </c>
    </row>
    <row r="54" spans="1:8" x14ac:dyDescent="0.35">
      <c r="A54" s="112">
        <v>44875</v>
      </c>
      <c r="B54" s="129"/>
      <c r="C54" s="113">
        <v>4</v>
      </c>
      <c r="D54" s="115">
        <v>421017</v>
      </c>
      <c r="E54" s="114" t="s">
        <v>205</v>
      </c>
      <c r="F54" s="192" t="s">
        <v>287</v>
      </c>
      <c r="G54" s="189">
        <v>1000</v>
      </c>
      <c r="H54" s="189"/>
    </row>
    <row r="55" spans="1:8" x14ac:dyDescent="0.35">
      <c r="A55" s="112">
        <v>44875</v>
      </c>
      <c r="B55" s="129"/>
      <c r="C55" s="113">
        <v>5</v>
      </c>
      <c r="D55" s="115">
        <v>512100</v>
      </c>
      <c r="E55" s="114"/>
      <c r="F55" s="192" t="s">
        <v>287</v>
      </c>
      <c r="G55" s="189"/>
      <c r="H55" s="189">
        <v>1000</v>
      </c>
    </row>
    <row r="56" spans="1:8" x14ac:dyDescent="0.35">
      <c r="A56" s="95"/>
      <c r="B56" s="102"/>
      <c r="C56" s="78"/>
      <c r="D56" s="102"/>
      <c r="E56" s="102"/>
      <c r="F56" s="80"/>
      <c r="G56" s="99"/>
      <c r="H56" s="80"/>
    </row>
    <row r="57" spans="1:8" x14ac:dyDescent="0.35">
      <c r="A57" s="95"/>
      <c r="B57" s="102"/>
      <c r="C57" s="78"/>
      <c r="D57" s="102"/>
      <c r="E57" s="102"/>
      <c r="F57" s="80"/>
      <c r="G57" s="80"/>
      <c r="H57" s="80"/>
    </row>
    <row r="58" spans="1:8" x14ac:dyDescent="0.35">
      <c r="A58" s="95"/>
      <c r="B58" s="95"/>
      <c r="C58" s="96"/>
      <c r="D58" s="100"/>
      <c r="E58" s="97"/>
      <c r="F58" s="101"/>
      <c r="G58" s="99"/>
      <c r="H58" s="99"/>
    </row>
    <row r="59" spans="1:8" x14ac:dyDescent="0.35">
      <c r="A59" s="95"/>
      <c r="B59" s="95"/>
      <c r="C59" s="96"/>
      <c r="D59" s="100"/>
      <c r="E59" s="97"/>
      <c r="F59" s="101"/>
      <c r="G59" s="99"/>
      <c r="H59" s="99"/>
    </row>
    <row r="60" spans="1:8" ht="13.75" customHeight="1" x14ac:dyDescent="0.35">
      <c r="A60" s="95"/>
      <c r="B60" s="95"/>
      <c r="C60" s="96"/>
      <c r="D60" s="100"/>
      <c r="E60" s="97"/>
      <c r="F60" s="101"/>
      <c r="G60" s="99"/>
      <c r="H60" s="99"/>
    </row>
    <row r="61" spans="1:8" x14ac:dyDescent="0.35">
      <c r="A61" s="95"/>
      <c r="B61" s="95"/>
      <c r="C61" s="96"/>
      <c r="D61" s="100"/>
      <c r="E61" s="97"/>
      <c r="F61" s="101"/>
      <c r="G61" s="99"/>
      <c r="H61" s="99"/>
    </row>
    <row r="62" spans="1:8" x14ac:dyDescent="0.35">
      <c r="A62" s="95"/>
      <c r="B62" s="95"/>
      <c r="C62" s="96"/>
      <c r="D62" s="100"/>
      <c r="E62" s="97"/>
      <c r="F62" s="101"/>
      <c r="G62" s="99"/>
      <c r="H62" s="99"/>
    </row>
    <row r="63" spans="1:8" x14ac:dyDescent="0.35">
      <c r="A63" s="95"/>
      <c r="B63" s="95"/>
      <c r="C63" s="96"/>
      <c r="D63" s="100"/>
      <c r="E63" s="97"/>
      <c r="F63" s="101"/>
      <c r="G63" s="99"/>
      <c r="H63" s="99"/>
    </row>
    <row r="64" spans="1:8" x14ac:dyDescent="0.35">
      <c r="A64" s="95"/>
      <c r="B64" s="95"/>
      <c r="C64" s="96"/>
      <c r="D64" s="100"/>
      <c r="E64" s="97"/>
      <c r="F64" s="101"/>
      <c r="G64" s="99"/>
      <c r="H64" s="99"/>
    </row>
    <row r="65" spans="1:8" x14ac:dyDescent="0.35">
      <c r="A65" s="95"/>
      <c r="B65" s="95"/>
      <c r="C65" s="96"/>
      <c r="D65" s="100"/>
      <c r="E65" s="97"/>
      <c r="F65" s="101"/>
      <c r="G65" s="99"/>
      <c r="H65" s="99"/>
    </row>
    <row r="66" spans="1:8" x14ac:dyDescent="0.35">
      <c r="A66" s="95"/>
      <c r="B66" s="95"/>
      <c r="C66" s="96"/>
      <c r="D66" s="100"/>
      <c r="E66" s="97"/>
      <c r="F66" s="101"/>
      <c r="G66" s="99"/>
      <c r="H66" s="99"/>
    </row>
    <row r="67" spans="1:8" x14ac:dyDescent="0.35">
      <c r="A67" s="95"/>
      <c r="B67" s="95"/>
      <c r="C67" s="96"/>
      <c r="D67" s="100"/>
      <c r="E67" s="97"/>
      <c r="F67" s="101"/>
      <c r="G67" s="99"/>
      <c r="H67" s="99"/>
    </row>
    <row r="68" spans="1:8" x14ac:dyDescent="0.35">
      <c r="A68" s="95"/>
      <c r="B68" s="95"/>
      <c r="C68" s="96"/>
      <c r="D68" s="100"/>
      <c r="E68" s="97"/>
      <c r="F68" s="101"/>
      <c r="G68" s="99"/>
      <c r="H68" s="99"/>
    </row>
    <row r="69" spans="1:8" x14ac:dyDescent="0.35">
      <c r="A69" s="95"/>
      <c r="B69" s="95"/>
      <c r="C69" s="96"/>
      <c r="D69" s="100"/>
      <c r="E69" s="97"/>
      <c r="F69" s="101"/>
      <c r="G69" s="99"/>
      <c r="H69" s="99"/>
    </row>
    <row r="70" spans="1:8" x14ac:dyDescent="0.35">
      <c r="A70" s="95"/>
      <c r="B70" s="95"/>
      <c r="C70" s="96"/>
      <c r="D70" s="100"/>
      <c r="E70" s="97"/>
      <c r="F70" s="101"/>
      <c r="G70" s="99"/>
      <c r="H70" s="99"/>
    </row>
    <row r="71" spans="1:8" x14ac:dyDescent="0.35">
      <c r="A71" s="95"/>
      <c r="B71" s="95"/>
      <c r="C71" s="96"/>
      <c r="D71" s="100"/>
      <c r="E71" s="97"/>
      <c r="F71" s="101"/>
      <c r="G71" s="99"/>
      <c r="H71" s="99"/>
    </row>
    <row r="72" spans="1:8" x14ac:dyDescent="0.35">
      <c r="A72" s="95"/>
      <c r="B72" s="95"/>
      <c r="C72" s="96"/>
      <c r="D72" s="100"/>
      <c r="E72" s="97"/>
      <c r="F72" s="101"/>
      <c r="G72" s="99"/>
      <c r="H72" s="99"/>
    </row>
    <row r="73" spans="1:8" x14ac:dyDescent="0.35">
      <c r="A73" s="95"/>
      <c r="B73" s="95"/>
      <c r="C73" s="96"/>
      <c r="D73" s="100"/>
      <c r="E73" s="97"/>
      <c r="F73" s="101"/>
      <c r="G73" s="99"/>
      <c r="H73" s="99"/>
    </row>
    <row r="74" spans="1:8" x14ac:dyDescent="0.35">
      <c r="A74" s="95"/>
      <c r="B74" s="95"/>
      <c r="C74" s="96"/>
      <c r="D74" s="100"/>
      <c r="E74" s="97"/>
      <c r="F74" s="101"/>
      <c r="G74" s="99"/>
      <c r="H74" s="99"/>
    </row>
    <row r="75" spans="1:8" x14ac:dyDescent="0.35">
      <c r="A75" s="95"/>
      <c r="B75" s="95"/>
      <c r="C75" s="96"/>
      <c r="D75" s="100"/>
      <c r="E75" s="97"/>
      <c r="F75" s="101"/>
      <c r="G75" s="99"/>
      <c r="H75" s="99"/>
    </row>
    <row r="76" spans="1:8" x14ac:dyDescent="0.35">
      <c r="A76" s="95"/>
      <c r="B76" s="95"/>
      <c r="C76" s="96"/>
      <c r="D76" s="100"/>
      <c r="E76" s="97"/>
      <c r="F76" s="101"/>
      <c r="G76" s="99"/>
      <c r="H76" s="99"/>
    </row>
    <row r="77" spans="1:8" x14ac:dyDescent="0.35">
      <c r="A77" s="95"/>
      <c r="B77" s="95"/>
      <c r="C77" s="96"/>
      <c r="D77" s="100"/>
      <c r="E77" s="97"/>
      <c r="F77" s="101"/>
      <c r="G77" s="99"/>
      <c r="H77" s="99"/>
    </row>
    <row r="78" spans="1:8" x14ac:dyDescent="0.35">
      <c r="A78" s="95"/>
      <c r="B78" s="95"/>
      <c r="C78" s="96"/>
      <c r="D78" s="100"/>
      <c r="E78" s="97"/>
      <c r="F78" s="101"/>
      <c r="G78" s="99"/>
      <c r="H78" s="99"/>
    </row>
    <row r="79" spans="1:8" x14ac:dyDescent="0.35">
      <c r="A79" s="95"/>
      <c r="B79" s="95"/>
      <c r="C79" s="96"/>
      <c r="D79" s="100"/>
      <c r="E79" s="97"/>
      <c r="F79" s="101"/>
      <c r="G79" s="99"/>
      <c r="H79" s="99"/>
    </row>
    <row r="80" spans="1:8" x14ac:dyDescent="0.35">
      <c r="A80" s="95"/>
      <c r="B80" s="95"/>
      <c r="C80" s="96"/>
      <c r="D80" s="100"/>
      <c r="E80" s="97"/>
      <c r="F80" s="101"/>
      <c r="G80" s="99"/>
      <c r="H80" s="99"/>
    </row>
    <row r="81" spans="1:8" x14ac:dyDescent="0.35">
      <c r="A81" s="95"/>
      <c r="B81" s="95"/>
      <c r="C81" s="96"/>
      <c r="D81" s="100"/>
      <c r="E81" s="97"/>
      <c r="F81" s="101"/>
      <c r="G81" s="99"/>
      <c r="H81" s="99"/>
    </row>
    <row r="82" spans="1:8" x14ac:dyDescent="0.35">
      <c r="A82" s="95"/>
      <c r="B82" s="95"/>
      <c r="C82" s="96"/>
      <c r="D82" s="100"/>
      <c r="E82" s="97"/>
      <c r="F82" s="101"/>
      <c r="G82" s="99"/>
      <c r="H82" s="99"/>
    </row>
    <row r="83" spans="1:8" x14ac:dyDescent="0.35">
      <c r="A83" s="95"/>
      <c r="B83" s="95"/>
      <c r="C83" s="96"/>
      <c r="D83" s="100"/>
      <c r="E83" s="97"/>
      <c r="F83" s="101"/>
      <c r="G83" s="99"/>
      <c r="H83" s="99"/>
    </row>
    <row r="84" spans="1:8" x14ac:dyDescent="0.35">
      <c r="A84" s="95"/>
      <c r="B84" s="95"/>
      <c r="C84" s="96"/>
      <c r="D84" s="100"/>
      <c r="E84" s="97"/>
      <c r="F84" s="101"/>
      <c r="G84" s="99"/>
      <c r="H84" s="99"/>
    </row>
    <row r="85" spans="1:8" x14ac:dyDescent="0.35">
      <c r="A85" s="95"/>
      <c r="B85" s="95"/>
      <c r="C85" s="96"/>
      <c r="D85" s="100"/>
      <c r="E85" s="97"/>
      <c r="F85" s="101"/>
      <c r="G85" s="99"/>
      <c r="H85" s="99"/>
    </row>
    <row r="86" spans="1:8" x14ac:dyDescent="0.35">
      <c r="A86" s="95"/>
      <c r="B86" s="95"/>
      <c r="C86" s="96"/>
      <c r="D86" s="100"/>
      <c r="E86" s="97"/>
      <c r="F86" s="101"/>
      <c r="G86" s="99"/>
      <c r="H86" s="99"/>
    </row>
    <row r="87" spans="1:8" x14ac:dyDescent="0.35">
      <c r="A87" s="95"/>
      <c r="B87" s="95"/>
      <c r="C87" s="96"/>
      <c r="D87" s="100"/>
      <c r="E87" s="97"/>
      <c r="F87" s="101"/>
      <c r="G87" s="99"/>
      <c r="H87" s="99"/>
    </row>
    <row r="88" spans="1:8" x14ac:dyDescent="0.35">
      <c r="A88" s="95"/>
      <c r="B88" s="95"/>
      <c r="C88" s="96"/>
      <c r="D88" s="100"/>
      <c r="E88" s="97"/>
      <c r="F88" s="101"/>
      <c r="G88" s="99"/>
      <c r="H88" s="99"/>
    </row>
    <row r="89" spans="1:8" x14ac:dyDescent="0.35">
      <c r="A89" s="95"/>
      <c r="B89" s="95"/>
      <c r="C89" s="96"/>
      <c r="D89" s="100"/>
      <c r="E89" s="97"/>
      <c r="F89" s="101"/>
      <c r="G89" s="99"/>
      <c r="H89" s="99"/>
    </row>
    <row r="90" spans="1:8" x14ac:dyDescent="0.35">
      <c r="A90" s="95"/>
      <c r="B90" s="95"/>
      <c r="C90" s="96"/>
      <c r="D90" s="100"/>
      <c r="E90" s="97"/>
      <c r="F90" s="101"/>
      <c r="G90" s="99"/>
      <c r="H90" s="99"/>
    </row>
    <row r="91" spans="1:8" x14ac:dyDescent="0.35">
      <c r="A91" s="95"/>
      <c r="B91" s="95"/>
      <c r="C91" s="96"/>
      <c r="D91" s="100"/>
      <c r="E91" s="97"/>
      <c r="F91" s="101"/>
      <c r="G91" s="99"/>
      <c r="H91" s="99"/>
    </row>
    <row r="92" spans="1:8" x14ac:dyDescent="0.35">
      <c r="A92" s="95"/>
      <c r="B92" s="95"/>
      <c r="C92" s="96"/>
      <c r="D92" s="100"/>
      <c r="E92" s="97"/>
      <c r="F92" s="101"/>
      <c r="G92" s="99"/>
      <c r="H92" s="99"/>
    </row>
    <row r="93" spans="1:8" x14ac:dyDescent="0.35">
      <c r="A93" s="95"/>
      <c r="B93" s="95"/>
      <c r="C93" s="96"/>
      <c r="D93" s="100"/>
      <c r="E93" s="97"/>
      <c r="F93" s="101"/>
      <c r="G93" s="99"/>
      <c r="H93" s="99"/>
    </row>
    <row r="94" spans="1:8" x14ac:dyDescent="0.35">
      <c r="A94" s="95"/>
      <c r="B94" s="95"/>
      <c r="C94" s="96"/>
      <c r="D94" s="100"/>
      <c r="E94" s="97"/>
      <c r="F94" s="101"/>
      <c r="G94" s="99"/>
      <c r="H94" s="99"/>
    </row>
    <row r="95" spans="1:8" x14ac:dyDescent="0.35">
      <c r="A95" s="95"/>
      <c r="B95" s="95"/>
      <c r="C95" s="96"/>
      <c r="D95" s="100"/>
      <c r="E95" s="97"/>
      <c r="F95" s="101"/>
      <c r="G95" s="99"/>
      <c r="H95" s="99"/>
    </row>
    <row r="96" spans="1:8" x14ac:dyDescent="0.35">
      <c r="A96" s="95"/>
      <c r="B96" s="95"/>
      <c r="C96" s="96"/>
      <c r="D96" s="100"/>
      <c r="E96" s="97"/>
      <c r="F96" s="101"/>
      <c r="G96" s="99"/>
      <c r="H96" s="99"/>
    </row>
    <row r="97" spans="1:14" x14ac:dyDescent="0.35">
      <c r="A97" s="95"/>
      <c r="B97" s="95"/>
      <c r="C97" s="96"/>
      <c r="D97" s="100"/>
      <c r="E97" s="97"/>
      <c r="F97" s="101"/>
      <c r="G97" s="99"/>
      <c r="H97" s="99"/>
    </row>
    <row r="98" spans="1:14" x14ac:dyDescent="0.35">
      <c r="A98" s="95"/>
      <c r="B98" s="95"/>
      <c r="C98" s="96"/>
      <c r="D98" s="100"/>
      <c r="E98" s="97"/>
      <c r="F98" s="101"/>
      <c r="G98" s="99"/>
      <c r="H98" s="99"/>
    </row>
    <row r="99" spans="1:14" x14ac:dyDescent="0.35">
      <c r="A99" s="95"/>
      <c r="B99" s="95"/>
      <c r="C99" s="96"/>
      <c r="D99" s="100"/>
      <c r="E99" s="97"/>
      <c r="F99" s="101"/>
      <c r="G99" s="99"/>
      <c r="H99" s="99"/>
    </row>
    <row r="100" spans="1:14" x14ac:dyDescent="0.35">
      <c r="A100" s="95"/>
      <c r="B100" s="95"/>
      <c r="C100" s="96"/>
      <c r="D100" s="100"/>
      <c r="E100" s="97"/>
      <c r="F100" s="101"/>
      <c r="G100" s="99"/>
      <c r="H100" s="99"/>
    </row>
    <row r="101" spans="1:14" x14ac:dyDescent="0.35">
      <c r="A101" s="95"/>
      <c r="B101" s="95"/>
      <c r="C101" s="96"/>
      <c r="D101" s="100"/>
      <c r="E101" s="97"/>
      <c r="F101" s="101"/>
      <c r="G101" s="99"/>
      <c r="H101" s="99"/>
    </row>
    <row r="102" spans="1:14" x14ac:dyDescent="0.35">
      <c r="A102" s="95"/>
      <c r="B102" s="95"/>
      <c r="C102" s="96"/>
      <c r="D102" s="100"/>
      <c r="E102" s="97"/>
      <c r="F102" s="101"/>
      <c r="G102" s="99"/>
      <c r="H102" s="99"/>
    </row>
    <row r="103" spans="1:14" x14ac:dyDescent="0.35">
      <c r="A103" s="95"/>
      <c r="B103" s="95"/>
      <c r="C103" s="96"/>
      <c r="D103" s="100"/>
      <c r="E103" s="97"/>
      <c r="F103" s="101"/>
      <c r="G103" s="99"/>
      <c r="H103" s="99"/>
    </row>
    <row r="104" spans="1:14" x14ac:dyDescent="0.35">
      <c r="A104" s="95"/>
      <c r="B104" s="95"/>
      <c r="C104" s="96"/>
      <c r="D104" s="100"/>
      <c r="E104" s="97"/>
      <c r="F104" s="101"/>
      <c r="G104" s="99"/>
      <c r="H104" s="99"/>
      <c r="L104">
        <v>59800</v>
      </c>
      <c r="M104">
        <v>3000</v>
      </c>
      <c r="N104">
        <f>L104+M104</f>
        <v>62800</v>
      </c>
    </row>
    <row r="105" spans="1:14" x14ac:dyDescent="0.35">
      <c r="A105" s="95"/>
      <c r="B105" s="95"/>
      <c r="C105" s="96"/>
      <c r="D105" s="100"/>
      <c r="E105" s="97"/>
      <c r="F105" s="101"/>
      <c r="G105" s="99"/>
      <c r="H105" s="99"/>
    </row>
    <row r="106" spans="1:14" x14ac:dyDescent="0.35">
      <c r="A106" s="95"/>
      <c r="B106" s="95"/>
      <c r="C106" s="96"/>
      <c r="D106" s="100"/>
      <c r="E106" s="97"/>
      <c r="F106" s="101"/>
      <c r="G106" s="99"/>
      <c r="H106" s="99"/>
    </row>
    <row r="107" spans="1:14" x14ac:dyDescent="0.35">
      <c r="A107" s="95"/>
      <c r="B107" s="95"/>
      <c r="C107" s="96"/>
      <c r="D107" s="100"/>
      <c r="E107" s="97"/>
      <c r="F107" s="101"/>
      <c r="G107" s="99"/>
      <c r="H107" s="99"/>
    </row>
    <row r="108" spans="1:14" x14ac:dyDescent="0.35">
      <c r="A108" s="95"/>
      <c r="B108" s="95"/>
      <c r="C108" s="96"/>
      <c r="D108" s="100"/>
      <c r="E108" s="97"/>
      <c r="F108" s="101"/>
      <c r="G108" s="99"/>
      <c r="H108" s="99"/>
    </row>
    <row r="109" spans="1:14" x14ac:dyDescent="0.35">
      <c r="A109" s="95"/>
      <c r="B109" s="95"/>
      <c r="C109" s="96"/>
      <c r="D109" s="102"/>
      <c r="E109" s="102"/>
      <c r="F109" s="133"/>
      <c r="G109" s="99"/>
      <c r="H109" s="99"/>
    </row>
    <row r="110" spans="1:14" x14ac:dyDescent="0.35">
      <c r="A110" s="95"/>
      <c r="B110" s="95"/>
      <c r="C110" s="96"/>
      <c r="D110" s="100"/>
      <c r="E110" s="97"/>
      <c r="F110" s="133"/>
      <c r="G110" s="99"/>
      <c r="H110" s="99"/>
    </row>
    <row r="111" spans="1:14" x14ac:dyDescent="0.35">
      <c r="A111" s="95"/>
      <c r="B111" s="95"/>
      <c r="C111" s="96"/>
      <c r="D111" s="100"/>
      <c r="E111" s="97"/>
      <c r="F111" s="101"/>
      <c r="G111" s="99"/>
      <c r="H111" s="99"/>
    </row>
    <row r="112" spans="1:14" x14ac:dyDescent="0.35">
      <c r="A112" s="95"/>
      <c r="B112" s="95"/>
      <c r="C112" s="96"/>
      <c r="D112" s="100"/>
      <c r="E112" s="97"/>
      <c r="F112" s="101"/>
      <c r="G112" s="99"/>
      <c r="H112" s="99"/>
    </row>
    <row r="113" spans="1:8" x14ac:dyDescent="0.35">
      <c r="A113" s="95"/>
      <c r="B113" s="95"/>
      <c r="C113" s="96"/>
      <c r="D113" s="100"/>
      <c r="E113" s="97"/>
      <c r="F113" s="101"/>
      <c r="G113" s="99"/>
      <c r="H113" s="99"/>
    </row>
    <row r="114" spans="1:8" x14ac:dyDescent="0.35">
      <c r="A114" s="95"/>
      <c r="B114" s="95"/>
      <c r="C114" s="96"/>
      <c r="D114" s="100"/>
      <c r="E114" s="97"/>
      <c r="F114" s="101"/>
      <c r="G114" s="99"/>
      <c r="H114" s="99"/>
    </row>
    <row r="115" spans="1:8" x14ac:dyDescent="0.35">
      <c r="A115" s="95"/>
      <c r="B115" s="95"/>
      <c r="C115" s="96"/>
      <c r="D115" s="100"/>
      <c r="E115" s="97"/>
      <c r="F115" s="101"/>
      <c r="G115" s="99"/>
      <c r="H115" s="99"/>
    </row>
    <row r="116" spans="1:8" x14ac:dyDescent="0.35">
      <c r="A116" s="95"/>
      <c r="B116" s="95"/>
      <c r="C116" s="96"/>
      <c r="D116" s="100"/>
      <c r="E116" s="97"/>
      <c r="F116" s="101"/>
      <c r="G116" s="99"/>
      <c r="H116" s="99"/>
    </row>
    <row r="117" spans="1:8" x14ac:dyDescent="0.35">
      <c r="A117" s="95"/>
      <c r="B117" s="95"/>
      <c r="C117" s="96"/>
      <c r="D117" s="100"/>
      <c r="E117" s="97"/>
      <c r="F117" s="101"/>
      <c r="G117" s="99"/>
      <c r="H117" s="99"/>
    </row>
    <row r="118" spans="1:8" x14ac:dyDescent="0.35">
      <c r="A118" s="95"/>
      <c r="B118" s="95"/>
      <c r="C118" s="96"/>
      <c r="D118" s="100"/>
      <c r="E118" s="97"/>
      <c r="F118" s="101"/>
      <c r="G118" s="99"/>
      <c r="H118" s="99"/>
    </row>
    <row r="119" spans="1:8" x14ac:dyDescent="0.35">
      <c r="A119" s="95"/>
      <c r="B119" s="95"/>
      <c r="C119" s="96"/>
      <c r="D119" s="100"/>
      <c r="E119" s="97"/>
      <c r="F119" s="101"/>
      <c r="G119" s="99"/>
      <c r="H119" s="99"/>
    </row>
    <row r="120" spans="1:8" x14ac:dyDescent="0.35">
      <c r="A120" s="95"/>
      <c r="B120" s="95"/>
      <c r="C120" s="96"/>
      <c r="D120" s="100"/>
      <c r="E120" s="97"/>
      <c r="F120" s="101"/>
      <c r="G120" s="99"/>
      <c r="H120" s="99"/>
    </row>
    <row r="121" spans="1:8" x14ac:dyDescent="0.35">
      <c r="A121" s="95"/>
      <c r="B121" s="95"/>
      <c r="C121" s="96"/>
      <c r="D121" s="100"/>
      <c r="E121" s="97"/>
      <c r="F121" s="101"/>
      <c r="G121" s="99"/>
      <c r="H121" s="99"/>
    </row>
    <row r="122" spans="1:8" x14ac:dyDescent="0.35">
      <c r="A122" s="95"/>
      <c r="B122" s="95"/>
      <c r="C122" s="96"/>
      <c r="D122" s="100"/>
      <c r="E122" s="97"/>
      <c r="F122" s="101"/>
      <c r="G122" s="99"/>
      <c r="H122" s="99"/>
    </row>
    <row r="123" spans="1:8" x14ac:dyDescent="0.35">
      <c r="A123" s="95"/>
      <c r="B123" s="95"/>
      <c r="C123" s="96"/>
      <c r="D123" s="100"/>
      <c r="E123" s="97"/>
      <c r="F123" s="101"/>
      <c r="G123" s="99"/>
      <c r="H123" s="99"/>
    </row>
    <row r="124" spans="1:8" x14ac:dyDescent="0.35">
      <c r="A124" s="95"/>
      <c r="B124" s="95"/>
      <c r="C124" s="96"/>
      <c r="D124" s="100"/>
      <c r="E124" s="97"/>
      <c r="F124" s="101"/>
      <c r="G124" s="99"/>
      <c r="H124" s="99"/>
    </row>
    <row r="125" spans="1:8" x14ac:dyDescent="0.35">
      <c r="A125" s="95"/>
      <c r="B125" s="95"/>
      <c r="C125" s="96"/>
      <c r="D125" s="100"/>
      <c r="E125" s="97"/>
      <c r="F125" s="101"/>
      <c r="G125" s="99"/>
      <c r="H125" s="99"/>
    </row>
    <row r="126" spans="1:8" x14ac:dyDescent="0.35">
      <c r="A126" s="95"/>
      <c r="B126" s="95"/>
      <c r="C126" s="96"/>
      <c r="D126" s="100"/>
      <c r="E126" s="97"/>
      <c r="F126" s="101"/>
      <c r="G126" s="99"/>
      <c r="H126" s="99"/>
    </row>
    <row r="127" spans="1:8" x14ac:dyDescent="0.35">
      <c r="A127" s="95"/>
      <c r="B127" s="95"/>
      <c r="C127" s="96"/>
      <c r="D127" s="100"/>
      <c r="E127" s="97"/>
      <c r="F127" s="101"/>
      <c r="G127" s="99"/>
      <c r="H127" s="99"/>
    </row>
    <row r="128" spans="1:8" x14ac:dyDescent="0.35">
      <c r="A128" s="95"/>
      <c r="B128" s="95"/>
      <c r="C128" s="96"/>
      <c r="D128" s="100"/>
      <c r="E128" s="97"/>
      <c r="F128" s="101"/>
      <c r="G128" s="99"/>
      <c r="H128" s="99"/>
    </row>
    <row r="129" spans="1:8" x14ac:dyDescent="0.35">
      <c r="A129" s="95"/>
      <c r="B129" s="95"/>
      <c r="C129" s="96"/>
      <c r="D129" s="100"/>
      <c r="E129" s="97"/>
      <c r="F129" s="101"/>
      <c r="G129" s="99"/>
      <c r="H129" s="99"/>
    </row>
    <row r="130" spans="1:8" x14ac:dyDescent="0.35">
      <c r="A130" s="95"/>
      <c r="B130" s="95"/>
      <c r="C130" s="96"/>
      <c r="D130" s="100"/>
      <c r="E130" s="97"/>
      <c r="F130" s="101"/>
      <c r="G130" s="99"/>
      <c r="H130" s="99"/>
    </row>
    <row r="131" spans="1:8" x14ac:dyDescent="0.35">
      <c r="A131" s="95"/>
      <c r="B131" s="95"/>
      <c r="C131" s="96"/>
      <c r="D131" s="100"/>
      <c r="E131" s="97"/>
      <c r="F131" s="101"/>
      <c r="G131" s="99"/>
      <c r="H131" s="99"/>
    </row>
    <row r="132" spans="1:8" x14ac:dyDescent="0.35">
      <c r="A132" s="95"/>
      <c r="B132" s="95"/>
      <c r="C132" s="96"/>
      <c r="D132" s="100"/>
      <c r="E132" s="97"/>
      <c r="F132" s="101"/>
      <c r="G132" s="99"/>
      <c r="H132" s="99"/>
    </row>
    <row r="133" spans="1:8" x14ac:dyDescent="0.35">
      <c r="A133" s="95"/>
      <c r="B133" s="95"/>
      <c r="C133" s="96"/>
      <c r="D133" s="100"/>
      <c r="E133" s="97"/>
      <c r="F133" s="101"/>
      <c r="G133" s="99"/>
      <c r="H133" s="99"/>
    </row>
    <row r="134" spans="1:8" x14ac:dyDescent="0.35">
      <c r="A134" s="95"/>
      <c r="B134" s="95"/>
      <c r="C134" s="96"/>
      <c r="D134" s="100"/>
      <c r="E134" s="97"/>
      <c r="F134" s="101"/>
      <c r="G134" s="99"/>
      <c r="H134" s="99"/>
    </row>
    <row r="135" spans="1:8" x14ac:dyDescent="0.35">
      <c r="A135" s="95"/>
      <c r="B135" s="95"/>
      <c r="C135" s="96"/>
      <c r="D135" s="100"/>
      <c r="E135" s="97"/>
      <c r="F135" s="101"/>
      <c r="G135" s="99"/>
      <c r="H135" s="99"/>
    </row>
    <row r="136" spans="1:8" x14ac:dyDescent="0.35">
      <c r="A136" s="95"/>
      <c r="B136" s="95"/>
      <c r="C136" s="96"/>
      <c r="D136" s="100"/>
      <c r="E136" s="97"/>
      <c r="F136" s="101"/>
      <c r="G136" s="99"/>
      <c r="H136" s="99"/>
    </row>
    <row r="137" spans="1:8" x14ac:dyDescent="0.35">
      <c r="A137" s="95"/>
      <c r="B137" s="95"/>
      <c r="C137" s="96"/>
      <c r="D137" s="100"/>
      <c r="E137" s="97"/>
      <c r="F137" s="101"/>
      <c r="G137" s="99"/>
      <c r="H137" s="99"/>
    </row>
    <row r="138" spans="1:8" x14ac:dyDescent="0.35">
      <c r="A138" s="95"/>
      <c r="B138" s="95"/>
      <c r="C138" s="96"/>
      <c r="D138" s="100"/>
      <c r="E138" s="97"/>
      <c r="F138" s="101"/>
      <c r="G138" s="99"/>
      <c r="H138" s="99"/>
    </row>
    <row r="139" spans="1:8" x14ac:dyDescent="0.35">
      <c r="A139" s="95"/>
      <c r="B139" s="95"/>
      <c r="C139" s="96"/>
      <c r="D139" s="100"/>
      <c r="E139" s="97"/>
      <c r="F139" s="101"/>
      <c r="G139" s="99"/>
      <c r="H139" s="99"/>
    </row>
    <row r="140" spans="1:8" x14ac:dyDescent="0.35">
      <c r="A140" s="95"/>
      <c r="B140" s="95"/>
      <c r="C140" s="96"/>
      <c r="D140" s="100"/>
      <c r="E140" s="97"/>
      <c r="F140" s="101"/>
      <c r="G140" s="99"/>
      <c r="H140" s="99"/>
    </row>
    <row r="141" spans="1:8" x14ac:dyDescent="0.35">
      <c r="A141" s="95"/>
      <c r="B141" s="95"/>
      <c r="C141" s="96"/>
      <c r="D141" s="100"/>
      <c r="E141" s="97"/>
      <c r="F141" s="101"/>
      <c r="G141" s="99"/>
      <c r="H141" s="99"/>
    </row>
    <row r="142" spans="1:8" x14ac:dyDescent="0.35">
      <c r="A142" s="95"/>
      <c r="B142" s="95"/>
      <c r="C142" s="96"/>
      <c r="D142" s="100"/>
      <c r="E142" s="97"/>
      <c r="F142" s="101"/>
      <c r="G142" s="99"/>
      <c r="H142" s="99"/>
    </row>
    <row r="143" spans="1:8" x14ac:dyDescent="0.35">
      <c r="A143" s="95"/>
      <c r="B143" s="95"/>
      <c r="C143" s="96"/>
      <c r="D143" s="100"/>
      <c r="E143" s="97"/>
      <c r="F143" s="101"/>
      <c r="G143" s="99"/>
      <c r="H143" s="99"/>
    </row>
    <row r="144" spans="1:8" x14ac:dyDescent="0.35">
      <c r="A144" s="95"/>
      <c r="B144" s="95"/>
      <c r="C144" s="96"/>
      <c r="D144" s="100"/>
      <c r="E144" s="97"/>
      <c r="F144" s="101"/>
      <c r="G144" s="99"/>
      <c r="H144" s="99"/>
    </row>
    <row r="145" spans="1:8" x14ac:dyDescent="0.35">
      <c r="A145" s="95"/>
      <c r="B145" s="95"/>
      <c r="C145" s="96"/>
      <c r="D145" s="100"/>
      <c r="E145" s="97"/>
      <c r="F145" s="101"/>
      <c r="G145" s="99"/>
      <c r="H145" s="99"/>
    </row>
    <row r="146" spans="1:8" x14ac:dyDescent="0.35">
      <c r="A146" s="95"/>
      <c r="B146" s="95"/>
      <c r="C146" s="96"/>
      <c r="D146" s="100"/>
      <c r="E146" s="97"/>
      <c r="F146" s="101"/>
      <c r="G146" s="99"/>
      <c r="H146" s="99"/>
    </row>
    <row r="147" spans="1:8" x14ac:dyDescent="0.35">
      <c r="A147" s="95"/>
      <c r="B147" s="95"/>
      <c r="C147" s="96"/>
      <c r="D147" s="100"/>
      <c r="E147" s="97"/>
      <c r="F147" s="101"/>
      <c r="G147" s="99"/>
      <c r="H147" s="99"/>
    </row>
    <row r="148" spans="1:8" x14ac:dyDescent="0.35">
      <c r="A148" s="95"/>
      <c r="B148" s="95"/>
      <c r="C148" s="96"/>
      <c r="D148" s="100"/>
      <c r="E148" s="97"/>
      <c r="F148" s="101"/>
      <c r="G148" s="99"/>
      <c r="H148" s="99"/>
    </row>
    <row r="149" spans="1:8" x14ac:dyDescent="0.35">
      <c r="A149" s="4"/>
      <c r="B149" s="4"/>
      <c r="C149" s="7"/>
      <c r="D149" s="22"/>
      <c r="E149" s="5"/>
      <c r="F149" s="26"/>
      <c r="G149" s="8"/>
      <c r="H149" s="8"/>
    </row>
    <row r="150" spans="1:8" x14ac:dyDescent="0.35">
      <c r="A150" s="4"/>
      <c r="B150" s="4"/>
      <c r="C150" s="7"/>
      <c r="D150" s="22"/>
      <c r="E150" s="5"/>
      <c r="F150" s="26"/>
      <c r="G150" s="8"/>
      <c r="H150" s="8"/>
    </row>
    <row r="151" spans="1:8" x14ac:dyDescent="0.35">
      <c r="A151" s="4"/>
      <c r="B151" s="4"/>
      <c r="C151" s="7"/>
      <c r="D151" s="22"/>
      <c r="E151" s="5"/>
      <c r="F151" s="26"/>
      <c r="G151" s="8"/>
      <c r="H151" s="8"/>
    </row>
    <row r="152" spans="1:8" x14ac:dyDescent="0.35">
      <c r="A152" s="4"/>
      <c r="B152" s="4"/>
      <c r="C152" s="7"/>
      <c r="D152" s="22"/>
      <c r="E152" s="5"/>
      <c r="F152" s="26"/>
      <c r="G152" s="8"/>
      <c r="H152" s="8"/>
    </row>
    <row r="153" spans="1:8" x14ac:dyDescent="0.35">
      <c r="A153" s="4"/>
      <c r="B153" s="4"/>
      <c r="C153" s="7"/>
      <c r="D153" s="22"/>
      <c r="E153" s="5"/>
      <c r="F153" s="26"/>
      <c r="G153" s="8"/>
      <c r="H153" s="8"/>
    </row>
    <row r="154" spans="1:8" x14ac:dyDescent="0.35">
      <c r="A154" s="4"/>
      <c r="B154" s="4"/>
      <c r="C154" s="7"/>
      <c r="D154" s="22"/>
      <c r="E154" s="5"/>
      <c r="F154" s="26"/>
      <c r="G154" s="8"/>
      <c r="H154" s="8"/>
    </row>
    <row r="155" spans="1:8" x14ac:dyDescent="0.35">
      <c r="A155" s="4"/>
      <c r="B155" s="4"/>
      <c r="C155" s="7"/>
      <c r="D155" s="22"/>
      <c r="E155" s="5"/>
      <c r="F155" s="26"/>
      <c r="G155" s="8"/>
      <c r="H155" s="8"/>
    </row>
    <row r="156" spans="1:8" x14ac:dyDescent="0.35">
      <c r="A156" s="4"/>
      <c r="B156" s="4"/>
      <c r="C156" s="7"/>
      <c r="D156" s="22"/>
      <c r="E156" s="5"/>
      <c r="F156" s="26"/>
      <c r="G156" s="8"/>
      <c r="H156" s="8"/>
    </row>
    <row r="157" spans="1:8" x14ac:dyDescent="0.35">
      <c r="A157" s="4"/>
      <c r="B157" s="4"/>
      <c r="C157" s="7"/>
      <c r="D157" s="22"/>
      <c r="E157" s="5"/>
      <c r="F157" s="26"/>
      <c r="G157" s="8"/>
      <c r="H157" s="8"/>
    </row>
    <row r="158" spans="1:8" x14ac:dyDescent="0.35">
      <c r="A158" s="4"/>
      <c r="B158" s="4"/>
      <c r="C158" s="7"/>
      <c r="D158" s="22"/>
      <c r="E158" s="5"/>
      <c r="F158" s="26"/>
      <c r="G158" s="8"/>
      <c r="H158" s="8"/>
    </row>
    <row r="159" spans="1:8" x14ac:dyDescent="0.35">
      <c r="A159" s="4"/>
      <c r="B159" s="4"/>
      <c r="C159" s="7"/>
      <c r="D159" s="22"/>
      <c r="E159" s="5"/>
      <c r="F159" s="26"/>
      <c r="G159" s="8"/>
      <c r="H159" s="8"/>
    </row>
    <row r="160" spans="1:8" x14ac:dyDescent="0.35">
      <c r="A160" s="4"/>
      <c r="B160" s="4"/>
      <c r="C160" s="7"/>
      <c r="D160" s="22"/>
      <c r="E160" s="5"/>
      <c r="F160" s="26"/>
      <c r="G160" s="8"/>
      <c r="H160" s="8"/>
    </row>
    <row r="161" spans="1:8" x14ac:dyDescent="0.35">
      <c r="A161" s="4"/>
      <c r="B161" s="4"/>
      <c r="C161" s="7"/>
      <c r="D161" s="22"/>
      <c r="E161" s="5"/>
      <c r="F161" s="26"/>
      <c r="G161" s="8"/>
      <c r="H161" s="8"/>
    </row>
    <row r="162" spans="1:8" x14ac:dyDescent="0.35">
      <c r="A162" s="4"/>
      <c r="B162" s="4"/>
      <c r="C162" s="7"/>
      <c r="D162" s="22"/>
      <c r="E162" s="5"/>
      <c r="F162" s="26"/>
      <c r="G162" s="8"/>
      <c r="H162" s="8"/>
    </row>
    <row r="163" spans="1:8" x14ac:dyDescent="0.35">
      <c r="A163" s="4"/>
      <c r="B163" s="4"/>
      <c r="C163" s="7"/>
      <c r="D163" s="22"/>
      <c r="E163" s="5"/>
      <c r="F163" s="26"/>
      <c r="G163" s="8"/>
      <c r="H163" s="8"/>
    </row>
    <row r="164" spans="1:8" x14ac:dyDescent="0.35">
      <c r="A164" s="4"/>
      <c r="B164" s="4"/>
      <c r="C164" s="7"/>
      <c r="D164" s="22"/>
      <c r="E164" s="5"/>
      <c r="F164" s="26"/>
      <c r="G164" s="8"/>
      <c r="H164" s="8"/>
    </row>
    <row r="165" spans="1:8" x14ac:dyDescent="0.35">
      <c r="A165" s="4"/>
      <c r="B165" s="4"/>
      <c r="C165" s="7"/>
      <c r="D165" s="22"/>
      <c r="E165" s="5"/>
      <c r="F165" s="26"/>
      <c r="G165" s="8"/>
      <c r="H165" s="8"/>
    </row>
    <row r="166" spans="1:8" x14ac:dyDescent="0.35">
      <c r="A166" s="4"/>
      <c r="B166" s="4"/>
      <c r="C166" s="7"/>
      <c r="D166" s="22"/>
      <c r="E166" s="5"/>
      <c r="F166" s="26"/>
      <c r="G166" s="8"/>
      <c r="H166" s="8"/>
    </row>
    <row r="167" spans="1:8" x14ac:dyDescent="0.35">
      <c r="A167" s="4"/>
      <c r="B167" s="4"/>
      <c r="C167" s="7"/>
      <c r="D167" s="22"/>
      <c r="E167" s="5"/>
      <c r="F167" s="26"/>
      <c r="G167" s="8"/>
      <c r="H167" s="8"/>
    </row>
    <row r="168" spans="1:8" x14ac:dyDescent="0.35">
      <c r="A168" s="4"/>
      <c r="B168" s="4"/>
      <c r="C168" s="7"/>
      <c r="D168" s="22"/>
      <c r="E168" s="5"/>
      <c r="F168" s="26"/>
      <c r="G168" s="8"/>
      <c r="H168" s="8"/>
    </row>
    <row r="169" spans="1:8" x14ac:dyDescent="0.35">
      <c r="A169" s="4"/>
      <c r="B169" s="4"/>
      <c r="C169" s="7"/>
      <c r="D169" s="22"/>
      <c r="E169" s="5"/>
      <c r="F169" s="26"/>
      <c r="G169" s="8"/>
      <c r="H169" s="8"/>
    </row>
    <row r="170" spans="1:8" x14ac:dyDescent="0.35">
      <c r="A170" s="4"/>
      <c r="B170" s="4"/>
      <c r="C170" s="7"/>
      <c r="D170" s="22"/>
      <c r="E170" s="5"/>
      <c r="F170" s="26"/>
      <c r="G170" s="8"/>
      <c r="H170" s="8"/>
    </row>
    <row r="171" spans="1:8" x14ac:dyDescent="0.35">
      <c r="A171" s="4"/>
      <c r="B171" s="4"/>
      <c r="C171" s="7"/>
      <c r="D171" s="22"/>
      <c r="E171" s="5"/>
      <c r="F171" s="26"/>
      <c r="G171" s="8"/>
      <c r="H171" s="8"/>
    </row>
    <row r="172" spans="1:8" x14ac:dyDescent="0.35">
      <c r="A172" s="4"/>
      <c r="B172" s="4"/>
      <c r="C172" s="7"/>
      <c r="D172" s="22"/>
      <c r="E172" s="5"/>
      <c r="F172" s="26"/>
      <c r="G172" s="8"/>
      <c r="H172" s="8"/>
    </row>
    <row r="173" spans="1:8" x14ac:dyDescent="0.35">
      <c r="A173" s="4"/>
      <c r="B173" s="4"/>
      <c r="C173" s="7"/>
      <c r="D173" s="22"/>
      <c r="E173" s="5"/>
      <c r="F173" s="26"/>
      <c r="G173" s="8"/>
      <c r="H173" s="8"/>
    </row>
    <row r="174" spans="1:8" x14ac:dyDescent="0.35">
      <c r="A174" s="4"/>
      <c r="B174" s="4"/>
      <c r="C174" s="7"/>
      <c r="D174" s="22"/>
      <c r="E174" s="5"/>
      <c r="F174" s="26"/>
      <c r="G174" s="8"/>
      <c r="H174" s="8"/>
    </row>
    <row r="175" spans="1:8" x14ac:dyDescent="0.35">
      <c r="A175" s="4"/>
      <c r="B175" s="4"/>
      <c r="C175" s="7"/>
      <c r="D175" s="22"/>
      <c r="E175" s="5"/>
      <c r="F175" s="26"/>
      <c r="G175" s="8"/>
      <c r="H175" s="8"/>
    </row>
    <row r="176" spans="1:8" x14ac:dyDescent="0.35">
      <c r="A176" s="4"/>
      <c r="B176" s="4"/>
      <c r="C176" s="7"/>
      <c r="D176" s="22"/>
      <c r="E176" s="5"/>
      <c r="F176" s="26"/>
      <c r="G176" s="8"/>
      <c r="H176" s="8"/>
    </row>
    <row r="177" spans="1:8" x14ac:dyDescent="0.35">
      <c r="A177" s="4"/>
      <c r="B177" s="4"/>
      <c r="C177" s="7"/>
      <c r="D177" s="22"/>
      <c r="E177" s="5"/>
      <c r="F177" s="26"/>
      <c r="G177" s="8"/>
      <c r="H177" s="8"/>
    </row>
    <row r="178" spans="1:8" x14ac:dyDescent="0.35">
      <c r="A178" s="4"/>
      <c r="B178" s="4"/>
      <c r="C178" s="7"/>
      <c r="D178" s="22"/>
      <c r="E178" s="5"/>
      <c r="F178" s="26"/>
      <c r="G178" s="8"/>
      <c r="H178" s="8"/>
    </row>
    <row r="179" spans="1:8" x14ac:dyDescent="0.35">
      <c r="A179" s="4"/>
      <c r="B179" s="4"/>
      <c r="C179" s="7"/>
      <c r="D179" s="22"/>
      <c r="E179" s="5"/>
      <c r="F179" s="26"/>
      <c r="G179" s="8"/>
      <c r="H179" s="8"/>
    </row>
    <row r="180" spans="1:8" x14ac:dyDescent="0.35">
      <c r="A180" s="4"/>
      <c r="B180" s="4"/>
      <c r="C180" s="7"/>
      <c r="D180" s="22"/>
      <c r="E180" s="5"/>
      <c r="F180" s="26"/>
      <c r="G180" s="8"/>
      <c r="H180" s="8"/>
    </row>
    <row r="181" spans="1:8" x14ac:dyDescent="0.35">
      <c r="A181" s="4"/>
      <c r="B181" s="4"/>
      <c r="C181" s="7"/>
      <c r="D181" s="22"/>
      <c r="E181" s="5"/>
      <c r="F181" s="26"/>
      <c r="G181" s="8"/>
      <c r="H181" s="8"/>
    </row>
    <row r="182" spans="1:8" x14ac:dyDescent="0.35">
      <c r="A182" s="4"/>
      <c r="B182" s="4"/>
      <c r="C182" s="7"/>
      <c r="D182" s="22"/>
      <c r="E182" s="5"/>
      <c r="F182" s="26"/>
      <c r="G182" s="8"/>
      <c r="H182" s="8"/>
    </row>
    <row r="183" spans="1:8" x14ac:dyDescent="0.35">
      <c r="A183" s="4"/>
      <c r="B183" s="4"/>
      <c r="C183" s="7"/>
      <c r="D183" s="22"/>
      <c r="E183" s="5"/>
      <c r="F183" s="26"/>
      <c r="G183" s="8"/>
      <c r="H183" s="8"/>
    </row>
    <row r="184" spans="1:8" x14ac:dyDescent="0.35">
      <c r="A184" s="4"/>
      <c r="B184" s="4"/>
      <c r="C184" s="7"/>
      <c r="D184" s="22"/>
      <c r="E184" s="5"/>
      <c r="F184" s="26"/>
      <c r="G184" s="8"/>
      <c r="H184" s="8"/>
    </row>
    <row r="185" spans="1:8" x14ac:dyDescent="0.35">
      <c r="A185" s="4"/>
      <c r="B185" s="4"/>
      <c r="C185" s="7"/>
      <c r="D185" s="22"/>
      <c r="E185" s="5"/>
      <c r="F185" s="26"/>
      <c r="G185" s="8"/>
      <c r="H185" s="8"/>
    </row>
    <row r="186" spans="1:8" x14ac:dyDescent="0.35">
      <c r="A186" s="4"/>
      <c r="B186" s="4"/>
      <c r="C186" s="7"/>
      <c r="D186" s="22"/>
      <c r="E186" s="5"/>
      <c r="F186" s="26"/>
      <c r="G186" s="8"/>
      <c r="H186" s="8"/>
    </row>
    <row r="187" spans="1:8" x14ac:dyDescent="0.35">
      <c r="A187" s="4"/>
      <c r="B187" s="4"/>
      <c r="C187" s="7"/>
      <c r="D187" s="22"/>
      <c r="E187" s="5"/>
      <c r="F187" s="26"/>
      <c r="G187" s="8"/>
      <c r="H187" s="8"/>
    </row>
    <row r="188" spans="1:8" x14ac:dyDescent="0.35">
      <c r="A188" s="4"/>
      <c r="B188" s="4"/>
      <c r="C188" s="7"/>
      <c r="D188" s="22"/>
      <c r="E188" s="7"/>
      <c r="F188" s="33"/>
      <c r="G188" s="8"/>
      <c r="H188" s="8"/>
    </row>
    <row r="189" spans="1:8" x14ac:dyDescent="0.35">
      <c r="A189" s="4"/>
      <c r="B189" s="4"/>
      <c r="C189" s="7"/>
      <c r="D189" s="22"/>
      <c r="E189" s="7"/>
      <c r="F189" s="33"/>
      <c r="G189" s="8"/>
      <c r="H189" s="8"/>
    </row>
    <row r="190" spans="1:8" x14ac:dyDescent="0.35">
      <c r="A190" s="4"/>
      <c r="B190" s="4"/>
      <c r="C190" s="7"/>
      <c r="D190" s="22"/>
      <c r="E190" s="7"/>
      <c r="F190" s="33"/>
      <c r="G190" s="8"/>
      <c r="H190" s="8"/>
    </row>
    <row r="191" spans="1:8" x14ac:dyDescent="0.35">
      <c r="A191" s="4"/>
      <c r="B191" s="4"/>
      <c r="C191" s="7"/>
      <c r="D191" s="22"/>
      <c r="E191" s="5"/>
      <c r="F191" s="26"/>
      <c r="G191" s="8"/>
      <c r="H191" s="8"/>
    </row>
    <row r="192" spans="1:8" x14ac:dyDescent="0.35">
      <c r="A192" s="4"/>
      <c r="B192" s="4"/>
      <c r="C192" s="7"/>
      <c r="D192" s="22"/>
      <c r="E192" s="5"/>
      <c r="F192" s="33"/>
      <c r="G192" s="31">
        <f>SUM(G2:G191)</f>
        <v>135067.71000000002</v>
      </c>
      <c r="H192" s="31">
        <f>SUM(H2:H191)</f>
        <v>135067.71000000002</v>
      </c>
    </row>
    <row r="194" spans="1:8" x14ac:dyDescent="0.35">
      <c r="A194" s="28" t="s">
        <v>5</v>
      </c>
      <c r="B194" s="28"/>
      <c r="C194" s="30"/>
      <c r="D194" s="30" t="s">
        <v>6</v>
      </c>
      <c r="E194" s="36" t="s">
        <v>7</v>
      </c>
      <c r="F194" s="30" t="s">
        <v>8</v>
      </c>
      <c r="G194" s="31" t="s">
        <v>9</v>
      </c>
      <c r="H194" s="31" t="s">
        <v>10</v>
      </c>
    </row>
    <row r="195" spans="1:8" x14ac:dyDescent="0.35">
      <c r="A195" s="28"/>
      <c r="B195" s="28"/>
      <c r="C195" s="30"/>
      <c r="D195" s="22"/>
      <c r="E195" s="29"/>
      <c r="F195" s="30"/>
      <c r="G195" s="31"/>
      <c r="H195" s="31"/>
    </row>
    <row r="196" spans="1:8" x14ac:dyDescent="0.35">
      <c r="A196" s="4"/>
      <c r="B196" s="4"/>
      <c r="C196" s="7"/>
      <c r="D196" s="7"/>
      <c r="E196" s="7"/>
      <c r="F196" s="33"/>
      <c r="G196" s="8"/>
      <c r="H196" s="8"/>
    </row>
    <row r="197" spans="1:8" x14ac:dyDescent="0.35">
      <c r="A197" s="4"/>
      <c r="B197" s="4"/>
      <c r="C197" s="7"/>
      <c r="D197" s="7"/>
      <c r="E197" s="5"/>
      <c r="F197" s="33"/>
      <c r="G197" s="8"/>
      <c r="H197" s="8"/>
    </row>
    <row r="198" spans="1:8" x14ac:dyDescent="0.35">
      <c r="A198" s="4"/>
      <c r="B198" s="4"/>
      <c r="C198" s="7"/>
      <c r="D198" s="7"/>
      <c r="E198" s="5"/>
      <c r="F198" s="33"/>
      <c r="G198" s="8"/>
      <c r="H198" s="8"/>
    </row>
    <row r="199" spans="1:8" x14ac:dyDescent="0.35">
      <c r="A199" s="4"/>
      <c r="B199" s="4"/>
      <c r="C199" s="7"/>
      <c r="D199" s="7"/>
      <c r="E199" s="7"/>
      <c r="F199" s="33"/>
      <c r="G199" s="8"/>
      <c r="H199" s="8"/>
    </row>
    <row r="200" spans="1:8" x14ac:dyDescent="0.35">
      <c r="A200" s="4"/>
      <c r="B200" s="4"/>
      <c r="C200" s="7"/>
      <c r="D200" s="7"/>
      <c r="E200" s="7"/>
      <c r="F200" s="33"/>
      <c r="G200" s="8"/>
      <c r="H200" s="8"/>
    </row>
    <row r="201" spans="1:8" x14ac:dyDescent="0.35">
      <c r="A201" s="4"/>
      <c r="B201" s="4"/>
      <c r="C201" s="7"/>
      <c r="D201" s="7"/>
      <c r="E201" s="7"/>
      <c r="F201" s="33"/>
      <c r="G201" s="8"/>
      <c r="H201" s="8"/>
    </row>
    <row r="202" spans="1:8" x14ac:dyDescent="0.35">
      <c r="A202" s="4"/>
      <c r="B202" s="4"/>
      <c r="C202" s="7"/>
      <c r="D202" s="29"/>
      <c r="E202" s="7"/>
      <c r="F202" s="33"/>
      <c r="G202" s="8"/>
      <c r="H202" s="8"/>
    </row>
    <row r="203" spans="1:8" x14ac:dyDescent="0.35">
      <c r="A203" s="4"/>
      <c r="B203" s="4"/>
      <c r="C203" s="7"/>
      <c r="D203" s="29"/>
      <c r="E203" s="7"/>
      <c r="F203" s="33"/>
      <c r="G203" s="8"/>
      <c r="H203" s="8"/>
    </row>
    <row r="204" spans="1:8" x14ac:dyDescent="0.35">
      <c r="A204" s="4"/>
      <c r="B204" s="4"/>
      <c r="C204" s="7"/>
      <c r="D204" s="7"/>
      <c r="E204" s="7"/>
      <c r="F204" s="33"/>
      <c r="G204" s="8"/>
      <c r="H204" s="24"/>
    </row>
    <row r="205" spans="1:8" x14ac:dyDescent="0.35">
      <c r="A205" s="4"/>
      <c r="B205" s="4"/>
      <c r="C205" s="7"/>
      <c r="D205" s="7"/>
      <c r="E205" s="7"/>
      <c r="F205" s="33"/>
      <c r="G205" s="8"/>
      <c r="H205" s="24"/>
    </row>
    <row r="206" spans="1:8" x14ac:dyDescent="0.35">
      <c r="A206" s="4"/>
      <c r="B206" s="4"/>
      <c r="C206" s="7"/>
      <c r="D206" s="7"/>
      <c r="E206" s="7"/>
      <c r="F206" s="33"/>
      <c r="G206" s="8"/>
      <c r="H206" s="8"/>
    </row>
    <row r="207" spans="1:8" x14ac:dyDescent="0.35">
      <c r="A207" s="4"/>
      <c r="B207" s="4"/>
      <c r="C207" s="7"/>
      <c r="D207" s="7"/>
      <c r="E207" s="7"/>
      <c r="F207" s="33"/>
      <c r="G207" s="8"/>
      <c r="H207" s="8"/>
    </row>
    <row r="208" spans="1:8" x14ac:dyDescent="0.35">
      <c r="A208" s="4"/>
      <c r="B208" s="4"/>
      <c r="C208" s="7"/>
      <c r="D208" s="5"/>
      <c r="E208" s="5"/>
      <c r="F208" s="26"/>
      <c r="G208" s="8"/>
      <c r="H208" s="8"/>
    </row>
    <row r="209" spans="1:8" x14ac:dyDescent="0.35">
      <c r="A209" s="4"/>
      <c r="B209" s="4"/>
      <c r="C209" s="7"/>
      <c r="D209" s="7"/>
      <c r="E209" s="5"/>
      <c r="F209" s="33"/>
      <c r="G209" s="31">
        <f>SUM(G195:G208)</f>
        <v>0</v>
      </c>
      <c r="H209" s="31">
        <f>SUM(H195:H208)</f>
        <v>0</v>
      </c>
    </row>
  </sheetData>
  <pageMargins left="0.51181102362204722" right="0.51181102362204722" top="0.74803149606299213" bottom="0.74803149606299213" header="0.31496062992125984" footer="0.31496062992125984"/>
  <pageSetup paperSize="9" scale="85" orientation="portrait" r:id="rId1"/>
  <headerFooter>
    <oddHeader>&amp;LBNP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M308"/>
  <sheetViews>
    <sheetView topLeftCell="A19" workbookViewId="0">
      <selection activeCell="H13" sqref="H13"/>
    </sheetView>
  </sheetViews>
  <sheetFormatPr baseColWidth="10" defaultColWidth="8.54296875" defaultRowHeight="14.5" x14ac:dyDescent="0.35"/>
  <cols>
    <col min="1" max="1" width="11.54296875" customWidth="1"/>
    <col min="2" max="2" width="3.90625" customWidth="1"/>
    <col min="3" max="3" width="10.08984375" style="102" bestFit="1" customWidth="1"/>
    <col min="4" max="4" width="10.54296875" style="1" customWidth="1"/>
    <col min="5" max="5" width="9.54296875" customWidth="1"/>
    <col min="6" max="6" width="30.54296875" style="66" customWidth="1"/>
    <col min="7" max="8" width="11.54296875" style="67" customWidth="1"/>
    <col min="9" max="9" width="11.54296875" customWidth="1"/>
    <col min="10" max="10" width="10.54296875" customWidth="1"/>
    <col min="11" max="11" width="11.54296875" customWidth="1"/>
  </cols>
  <sheetData>
    <row r="1" spans="1:11" x14ac:dyDescent="0.35">
      <c r="A1" s="129">
        <v>44743</v>
      </c>
      <c r="B1" s="129"/>
      <c r="C1" s="124">
        <v>4</v>
      </c>
      <c r="D1" s="115">
        <v>421001</v>
      </c>
      <c r="E1" s="125"/>
      <c r="F1" s="141" t="s">
        <v>166</v>
      </c>
      <c r="G1" s="142"/>
      <c r="H1" s="142">
        <v>150</v>
      </c>
      <c r="I1" s="24"/>
      <c r="J1" s="21"/>
      <c r="K1" s="32"/>
    </row>
    <row r="2" spans="1:11" x14ac:dyDescent="0.35">
      <c r="A2" s="129">
        <v>44743</v>
      </c>
      <c r="B2" s="129"/>
      <c r="C2" s="124">
        <v>4</v>
      </c>
      <c r="D2" s="115" t="s">
        <v>165</v>
      </c>
      <c r="E2" s="125"/>
      <c r="F2" s="141" t="s">
        <v>166</v>
      </c>
      <c r="G2" s="142">
        <v>150</v>
      </c>
      <c r="H2" s="142"/>
      <c r="I2" s="24"/>
      <c r="J2" s="21"/>
      <c r="K2" s="32"/>
    </row>
    <row r="3" spans="1:11" x14ac:dyDescent="0.35">
      <c r="A3" s="112">
        <v>44725</v>
      </c>
      <c r="B3" s="129"/>
      <c r="C3" s="124">
        <v>6</v>
      </c>
      <c r="D3" s="115">
        <v>647000</v>
      </c>
      <c r="E3" s="125"/>
      <c r="F3" s="141" t="s">
        <v>169</v>
      </c>
      <c r="G3" s="142">
        <v>1500</v>
      </c>
      <c r="H3" s="142"/>
      <c r="I3" s="24"/>
      <c r="J3" s="21"/>
      <c r="K3" s="32"/>
    </row>
    <row r="4" spans="1:11" x14ac:dyDescent="0.35">
      <c r="A4" s="112">
        <v>44725</v>
      </c>
      <c r="B4" s="129"/>
      <c r="C4" s="124">
        <v>4</v>
      </c>
      <c r="D4" s="115">
        <v>421006</v>
      </c>
      <c r="E4" s="125"/>
      <c r="F4" s="141" t="s">
        <v>169</v>
      </c>
      <c r="G4" s="142"/>
      <c r="H4" s="142">
        <v>1500</v>
      </c>
      <c r="I4" s="24" t="s">
        <v>1</v>
      </c>
      <c r="J4" s="21"/>
      <c r="K4" s="32"/>
    </row>
    <row r="5" spans="1:11" x14ac:dyDescent="0.35">
      <c r="A5" s="112">
        <v>44725</v>
      </c>
      <c r="B5" s="112"/>
      <c r="C5" s="124">
        <v>1</v>
      </c>
      <c r="D5" s="113">
        <v>155006</v>
      </c>
      <c r="E5" s="113"/>
      <c r="F5" s="143" t="s">
        <v>171</v>
      </c>
      <c r="G5" s="144">
        <v>1500</v>
      </c>
      <c r="H5" s="145"/>
      <c r="I5" s="24"/>
      <c r="J5" s="21"/>
      <c r="K5" s="32"/>
    </row>
    <row r="6" spans="1:11" x14ac:dyDescent="0.35">
      <c r="A6" s="112">
        <v>44725</v>
      </c>
      <c r="B6" s="112"/>
      <c r="C6" s="124">
        <v>7</v>
      </c>
      <c r="D6" s="113">
        <v>787500</v>
      </c>
      <c r="E6" s="113"/>
      <c r="F6" s="143" t="s">
        <v>171</v>
      </c>
      <c r="G6" s="144"/>
      <c r="H6" s="144">
        <v>1500</v>
      </c>
      <c r="I6" s="5"/>
      <c r="J6" s="34"/>
      <c r="K6" s="32"/>
    </row>
    <row r="7" spans="1:11" x14ac:dyDescent="0.35">
      <c r="A7" s="112">
        <v>44701</v>
      </c>
      <c r="B7" s="125"/>
      <c r="C7" s="124">
        <v>6</v>
      </c>
      <c r="D7" s="124">
        <v>681500</v>
      </c>
      <c r="E7" s="125"/>
      <c r="F7" s="126" t="s">
        <v>170</v>
      </c>
      <c r="G7" s="127">
        <v>39000</v>
      </c>
      <c r="H7" s="127"/>
      <c r="I7" s="5"/>
      <c r="J7" s="4"/>
      <c r="K7" s="32"/>
    </row>
    <row r="8" spans="1:11" x14ac:dyDescent="0.35">
      <c r="A8" s="112">
        <v>44701</v>
      </c>
      <c r="B8" s="125"/>
      <c r="C8" s="124">
        <v>1</v>
      </c>
      <c r="D8" s="124">
        <v>155001</v>
      </c>
      <c r="E8" s="125"/>
      <c r="F8" s="126" t="s">
        <v>170</v>
      </c>
      <c r="G8" s="127"/>
      <c r="H8" s="127">
        <v>1500</v>
      </c>
      <c r="I8" s="5"/>
      <c r="J8" s="4"/>
      <c r="K8" s="32"/>
    </row>
    <row r="9" spans="1:11" x14ac:dyDescent="0.35">
      <c r="A9" s="112">
        <v>44701</v>
      </c>
      <c r="B9" s="125"/>
      <c r="C9" s="124">
        <v>1</v>
      </c>
      <c r="D9" s="124">
        <v>155002</v>
      </c>
      <c r="E9" s="125"/>
      <c r="F9" s="126" t="s">
        <v>170</v>
      </c>
      <c r="G9" s="127"/>
      <c r="H9" s="127">
        <v>1500</v>
      </c>
      <c r="I9" s="24"/>
      <c r="J9" s="21"/>
      <c r="K9" s="32"/>
    </row>
    <row r="10" spans="1:11" x14ac:dyDescent="0.35">
      <c r="A10" s="112">
        <v>44701</v>
      </c>
      <c r="B10" s="125"/>
      <c r="C10" s="124">
        <v>1</v>
      </c>
      <c r="D10" s="124">
        <v>155003</v>
      </c>
      <c r="E10" s="125"/>
      <c r="F10" s="126" t="s">
        <v>170</v>
      </c>
      <c r="G10" s="127"/>
      <c r="H10" s="127">
        <v>1500</v>
      </c>
      <c r="I10" s="24"/>
      <c r="J10" s="21"/>
      <c r="K10" s="32"/>
    </row>
    <row r="11" spans="1:11" x14ac:dyDescent="0.35">
      <c r="A11" s="112">
        <v>44701</v>
      </c>
      <c r="B11" s="125"/>
      <c r="C11" s="124">
        <v>1</v>
      </c>
      <c r="D11" s="124">
        <v>155004</v>
      </c>
      <c r="E11" s="125"/>
      <c r="F11" s="126" t="s">
        <v>170</v>
      </c>
      <c r="G11" s="127"/>
      <c r="H11" s="127">
        <v>1500</v>
      </c>
      <c r="I11" s="24"/>
      <c r="J11" s="21"/>
      <c r="K11" s="32"/>
    </row>
    <row r="12" spans="1:11" x14ac:dyDescent="0.35">
      <c r="A12" s="112">
        <v>44701</v>
      </c>
      <c r="B12" s="125"/>
      <c r="C12" s="124">
        <v>1</v>
      </c>
      <c r="D12" s="124">
        <v>155005</v>
      </c>
      <c r="E12" s="125"/>
      <c r="F12" s="126" t="s">
        <v>170</v>
      </c>
      <c r="G12" s="127"/>
      <c r="H12" s="127">
        <v>0</v>
      </c>
      <c r="I12" s="8" t="s">
        <v>1</v>
      </c>
      <c r="J12" s="4"/>
      <c r="K12" s="32"/>
    </row>
    <row r="13" spans="1:11" x14ac:dyDescent="0.35">
      <c r="A13" s="112">
        <v>44701</v>
      </c>
      <c r="B13" s="125"/>
      <c r="C13" s="124">
        <v>1</v>
      </c>
      <c r="D13" s="124">
        <v>155006</v>
      </c>
      <c r="E13" s="125"/>
      <c r="F13" s="126" t="s">
        <v>170</v>
      </c>
      <c r="G13" s="127"/>
      <c r="H13" s="127">
        <v>1500</v>
      </c>
      <c r="I13" s="8"/>
      <c r="J13" s="4"/>
      <c r="K13" s="32"/>
    </row>
    <row r="14" spans="1:11" x14ac:dyDescent="0.35">
      <c r="A14" s="112">
        <v>44701</v>
      </c>
      <c r="B14" s="125"/>
      <c r="C14" s="124">
        <v>1</v>
      </c>
      <c r="D14" s="124">
        <v>155007</v>
      </c>
      <c r="E14" s="125"/>
      <c r="F14" s="126" t="s">
        <v>170</v>
      </c>
      <c r="G14" s="127"/>
      <c r="H14" s="127">
        <v>1500</v>
      </c>
      <c r="I14" s="5"/>
      <c r="J14" s="4"/>
      <c r="K14" s="32"/>
    </row>
    <row r="15" spans="1:11" x14ac:dyDescent="0.35">
      <c r="A15" s="112">
        <v>44701</v>
      </c>
      <c r="B15" s="125"/>
      <c r="C15" s="124">
        <v>1</v>
      </c>
      <c r="D15" s="124">
        <v>155008</v>
      </c>
      <c r="E15" s="125"/>
      <c r="F15" s="126" t="s">
        <v>170</v>
      </c>
      <c r="G15" s="127"/>
      <c r="H15" s="127">
        <v>1500</v>
      </c>
      <c r="I15" s="5"/>
      <c r="J15" s="4"/>
      <c r="K15" s="32"/>
    </row>
    <row r="16" spans="1:11" x14ac:dyDescent="0.35">
      <c r="A16" s="112">
        <v>44701</v>
      </c>
      <c r="B16" s="125"/>
      <c r="C16" s="124">
        <v>1</v>
      </c>
      <c r="D16" s="124">
        <v>155009</v>
      </c>
      <c r="E16" s="125"/>
      <c r="F16" s="126" t="s">
        <v>170</v>
      </c>
      <c r="G16" s="127"/>
      <c r="H16" s="127">
        <v>1500</v>
      </c>
      <c r="I16" s="22"/>
      <c r="J16" s="21"/>
      <c r="K16" s="32"/>
    </row>
    <row r="17" spans="1:11" x14ac:dyDescent="0.35">
      <c r="A17" s="112">
        <v>44701</v>
      </c>
      <c r="B17" s="125"/>
      <c r="C17" s="124">
        <v>1</v>
      </c>
      <c r="D17" s="124">
        <v>155010</v>
      </c>
      <c r="E17" s="125"/>
      <c r="F17" s="126" t="s">
        <v>170</v>
      </c>
      <c r="G17" s="127"/>
      <c r="H17" s="127">
        <v>1500</v>
      </c>
      <c r="I17" s="22"/>
      <c r="J17" s="21"/>
      <c r="K17" s="32"/>
    </row>
    <row r="18" spans="1:11" x14ac:dyDescent="0.35">
      <c r="A18" s="112">
        <v>44701</v>
      </c>
      <c r="B18" s="125"/>
      <c r="C18" s="124">
        <v>1</v>
      </c>
      <c r="D18" s="124">
        <v>155011</v>
      </c>
      <c r="E18" s="125"/>
      <c r="F18" s="126" t="s">
        <v>170</v>
      </c>
      <c r="G18" s="127"/>
      <c r="H18" s="127">
        <v>1500</v>
      </c>
      <c r="I18" s="5"/>
      <c r="J18" s="4"/>
      <c r="K18" s="32"/>
    </row>
    <row r="19" spans="1:11" x14ac:dyDescent="0.35">
      <c r="A19" s="112">
        <v>44701</v>
      </c>
      <c r="B19" s="125"/>
      <c r="C19" s="124">
        <v>1</v>
      </c>
      <c r="D19" s="124">
        <v>155012</v>
      </c>
      <c r="E19" s="125"/>
      <c r="F19" s="126" t="s">
        <v>170</v>
      </c>
      <c r="G19" s="127"/>
      <c r="H19" s="127">
        <v>1500</v>
      </c>
      <c r="I19" s="8"/>
      <c r="J19" s="5"/>
      <c r="K19" s="32"/>
    </row>
    <row r="20" spans="1:11" x14ac:dyDescent="0.35">
      <c r="A20" s="112">
        <v>44701</v>
      </c>
      <c r="B20" s="125"/>
      <c r="C20" s="124">
        <v>1</v>
      </c>
      <c r="D20" s="124">
        <v>155013</v>
      </c>
      <c r="E20" s="125"/>
      <c r="F20" s="126" t="s">
        <v>170</v>
      </c>
      <c r="G20" s="127"/>
      <c r="H20" s="127">
        <v>1500</v>
      </c>
      <c r="I20" s="8"/>
      <c r="J20" s="5"/>
      <c r="K20" s="32"/>
    </row>
    <row r="21" spans="1:11" x14ac:dyDescent="0.35">
      <c r="A21" s="112">
        <v>44701</v>
      </c>
      <c r="B21" s="125"/>
      <c r="C21" s="124">
        <v>1</v>
      </c>
      <c r="D21" s="124">
        <v>155014</v>
      </c>
      <c r="E21" s="125"/>
      <c r="F21" s="126" t="s">
        <v>170</v>
      </c>
      <c r="G21" s="127"/>
      <c r="H21" s="127">
        <v>1500</v>
      </c>
      <c r="I21" s="8"/>
      <c r="J21" s="5"/>
      <c r="K21" s="32"/>
    </row>
    <row r="22" spans="1:11" x14ac:dyDescent="0.35">
      <c r="A22" s="112">
        <v>44701</v>
      </c>
      <c r="B22" s="125"/>
      <c r="C22" s="124">
        <v>1</v>
      </c>
      <c r="D22" s="124">
        <v>155015</v>
      </c>
      <c r="E22" s="125"/>
      <c r="F22" s="126" t="s">
        <v>170</v>
      </c>
      <c r="G22" s="127"/>
      <c r="H22" s="127">
        <v>1500</v>
      </c>
      <c r="I22" s="24" t="s">
        <v>1</v>
      </c>
      <c r="J22" s="22"/>
      <c r="K22" s="32"/>
    </row>
    <row r="23" spans="1:11" x14ac:dyDescent="0.35">
      <c r="A23" s="112">
        <v>44701</v>
      </c>
      <c r="B23" s="125"/>
      <c r="C23" s="124">
        <v>1</v>
      </c>
      <c r="D23" s="124">
        <v>155016</v>
      </c>
      <c r="E23" s="125"/>
      <c r="F23" s="126" t="s">
        <v>170</v>
      </c>
      <c r="G23" s="127"/>
      <c r="H23" s="127">
        <v>1500</v>
      </c>
      <c r="I23" s="24"/>
      <c r="J23" s="22"/>
      <c r="K23" s="32"/>
    </row>
    <row r="24" spans="1:11" x14ac:dyDescent="0.35">
      <c r="A24" s="112">
        <v>44701</v>
      </c>
      <c r="B24" s="125"/>
      <c r="C24" s="124">
        <v>1</v>
      </c>
      <c r="D24" s="124">
        <v>155017</v>
      </c>
      <c r="E24" s="125"/>
      <c r="F24" s="126" t="s">
        <v>170</v>
      </c>
      <c r="G24" s="127"/>
      <c r="H24" s="127">
        <v>1500</v>
      </c>
      <c r="I24" s="22"/>
      <c r="J24" s="21"/>
      <c r="K24" s="32"/>
    </row>
    <row r="25" spans="1:11" x14ac:dyDescent="0.35">
      <c r="A25" s="112">
        <v>44701</v>
      </c>
      <c r="B25" s="125"/>
      <c r="C25" s="124">
        <v>1</v>
      </c>
      <c r="D25" s="124">
        <v>155018</v>
      </c>
      <c r="E25" s="125"/>
      <c r="F25" s="126" t="s">
        <v>170</v>
      </c>
      <c r="G25" s="127"/>
      <c r="H25" s="127">
        <v>1500</v>
      </c>
      <c r="I25" s="5"/>
      <c r="J25" s="4"/>
      <c r="K25" s="32"/>
    </row>
    <row r="26" spans="1:11" x14ac:dyDescent="0.35">
      <c r="A26" s="112">
        <v>44701</v>
      </c>
      <c r="B26" s="125"/>
      <c r="C26" s="124">
        <v>1</v>
      </c>
      <c r="D26" s="124">
        <v>155019</v>
      </c>
      <c r="E26" s="125"/>
      <c r="F26" s="126" t="s">
        <v>170</v>
      </c>
      <c r="G26" s="127"/>
      <c r="H26" s="127">
        <v>1500</v>
      </c>
      <c r="I26" s="5"/>
      <c r="J26" s="4"/>
      <c r="K26" s="32"/>
    </row>
    <row r="27" spans="1:11" x14ac:dyDescent="0.35">
      <c r="A27" s="112">
        <v>44701</v>
      </c>
      <c r="B27" s="125"/>
      <c r="C27" s="124">
        <v>1</v>
      </c>
      <c r="D27" s="124">
        <v>155020</v>
      </c>
      <c r="E27" s="125"/>
      <c r="F27" s="126" t="s">
        <v>170</v>
      </c>
      <c r="G27" s="127"/>
      <c r="H27" s="127">
        <v>1500</v>
      </c>
      <c r="I27" s="5"/>
      <c r="J27" s="4"/>
      <c r="K27" s="32"/>
    </row>
    <row r="28" spans="1:11" x14ac:dyDescent="0.35">
      <c r="A28" s="112">
        <v>44701</v>
      </c>
      <c r="B28" s="125"/>
      <c r="C28" s="124">
        <v>1</v>
      </c>
      <c r="D28" s="124">
        <v>155021</v>
      </c>
      <c r="E28" s="125"/>
      <c r="F28" s="126" t="s">
        <v>170</v>
      </c>
      <c r="G28" s="127"/>
      <c r="H28" s="127">
        <v>1500</v>
      </c>
      <c r="I28" s="5"/>
      <c r="J28" s="4"/>
      <c r="K28" s="32"/>
    </row>
    <row r="29" spans="1:11" x14ac:dyDescent="0.35">
      <c r="A29" s="112">
        <v>44701</v>
      </c>
      <c r="B29" s="125"/>
      <c r="C29" s="124">
        <v>1</v>
      </c>
      <c r="D29" s="124">
        <v>155022</v>
      </c>
      <c r="E29" s="125"/>
      <c r="F29" s="126" t="s">
        <v>170</v>
      </c>
      <c r="G29" s="127"/>
      <c r="H29" s="127">
        <v>1500</v>
      </c>
      <c r="I29" s="31"/>
      <c r="J29" s="4"/>
      <c r="K29" s="37"/>
    </row>
    <row r="30" spans="1:11" x14ac:dyDescent="0.35">
      <c r="A30" s="112">
        <v>44701</v>
      </c>
      <c r="B30" s="125"/>
      <c r="C30" s="124">
        <v>1</v>
      </c>
      <c r="D30" s="124">
        <v>155023</v>
      </c>
      <c r="E30" s="125"/>
      <c r="F30" s="126" t="s">
        <v>170</v>
      </c>
      <c r="G30" s="127"/>
      <c r="H30" s="127">
        <v>1500</v>
      </c>
    </row>
    <row r="31" spans="1:11" x14ac:dyDescent="0.35">
      <c r="A31" s="112">
        <v>44701</v>
      </c>
      <c r="B31" s="125"/>
      <c r="C31" s="124">
        <v>1</v>
      </c>
      <c r="D31" s="124">
        <v>155024</v>
      </c>
      <c r="E31" s="125"/>
      <c r="F31" s="126" t="s">
        <v>170</v>
      </c>
      <c r="G31" s="127"/>
      <c r="H31" s="127">
        <v>1500</v>
      </c>
      <c r="I31" s="17"/>
    </row>
    <row r="32" spans="1:11" x14ac:dyDescent="0.35">
      <c r="A32" s="112">
        <v>44701</v>
      </c>
      <c r="B32" s="125"/>
      <c r="C32" s="124">
        <v>1</v>
      </c>
      <c r="D32" s="124">
        <v>155025</v>
      </c>
      <c r="E32" s="125"/>
      <c r="F32" s="126" t="s">
        <v>170</v>
      </c>
      <c r="G32" s="127"/>
      <c r="H32" s="127">
        <v>1500</v>
      </c>
      <c r="I32" s="18"/>
    </row>
    <row r="33" spans="1:11" x14ac:dyDescent="0.35">
      <c r="A33" s="112">
        <v>44701</v>
      </c>
      <c r="B33" s="125"/>
      <c r="C33" s="124">
        <v>1</v>
      </c>
      <c r="D33" s="124">
        <v>155026</v>
      </c>
      <c r="E33" s="125"/>
      <c r="F33" s="126" t="s">
        <v>170</v>
      </c>
      <c r="G33" s="127"/>
      <c r="H33" s="127">
        <v>1500</v>
      </c>
      <c r="I33" s="17"/>
    </row>
    <row r="34" spans="1:11" x14ac:dyDescent="0.35">
      <c r="A34" s="178">
        <v>44725</v>
      </c>
      <c r="B34" s="129"/>
      <c r="C34" s="180">
        <v>6</v>
      </c>
      <c r="D34" s="183">
        <v>647000</v>
      </c>
      <c r="E34" s="184"/>
      <c r="F34" s="141" t="s">
        <v>210</v>
      </c>
      <c r="G34" s="185">
        <v>1500</v>
      </c>
      <c r="H34" s="185"/>
      <c r="I34" s="18"/>
    </row>
    <row r="35" spans="1:11" x14ac:dyDescent="0.35">
      <c r="A35" s="178">
        <v>44725</v>
      </c>
      <c r="B35" s="129"/>
      <c r="C35" s="180">
        <v>4</v>
      </c>
      <c r="D35" s="186">
        <v>421015</v>
      </c>
      <c r="E35" s="184"/>
      <c r="F35" s="141" t="s">
        <v>210</v>
      </c>
      <c r="G35" s="185"/>
      <c r="H35" s="185">
        <v>1500</v>
      </c>
      <c r="I35" s="19"/>
    </row>
    <row r="36" spans="1:11" s="45" customFormat="1" x14ac:dyDescent="0.35">
      <c r="A36" s="178">
        <v>44725</v>
      </c>
      <c r="B36" s="129"/>
      <c r="C36" s="180">
        <v>1</v>
      </c>
      <c r="D36" s="187">
        <v>155015</v>
      </c>
      <c r="E36" s="114"/>
      <c r="F36" s="188" t="s">
        <v>211</v>
      </c>
      <c r="G36" s="189">
        <v>1500</v>
      </c>
      <c r="H36" s="189"/>
      <c r="I36" s="12"/>
    </row>
    <row r="37" spans="1:11" s="45" customFormat="1" x14ac:dyDescent="0.35">
      <c r="A37" s="178">
        <v>44725</v>
      </c>
      <c r="B37" s="129"/>
      <c r="C37" s="180">
        <v>7</v>
      </c>
      <c r="D37" s="114">
        <v>787500</v>
      </c>
      <c r="E37" s="114"/>
      <c r="F37" s="188" t="s">
        <v>211</v>
      </c>
      <c r="G37" s="189"/>
      <c r="H37" s="189">
        <v>1500</v>
      </c>
      <c r="I37" s="12"/>
    </row>
    <row r="38" spans="1:11" s="45" customFormat="1" x14ac:dyDescent="0.35">
      <c r="A38" s="129">
        <v>44725</v>
      </c>
      <c r="B38" s="129"/>
      <c r="C38" s="180">
        <v>6</v>
      </c>
      <c r="D38" s="183">
        <v>647000</v>
      </c>
      <c r="E38" s="184"/>
      <c r="F38" s="141" t="s">
        <v>209</v>
      </c>
      <c r="G38" s="185">
        <v>1500</v>
      </c>
      <c r="H38" s="185"/>
      <c r="I38" s="19"/>
      <c r="J38" s="1"/>
    </row>
    <row r="39" spans="1:11" s="45" customFormat="1" x14ac:dyDescent="0.35">
      <c r="A39" s="129">
        <v>44725</v>
      </c>
      <c r="B39" s="129"/>
      <c r="C39" s="180">
        <v>4</v>
      </c>
      <c r="D39" s="183">
        <v>421004</v>
      </c>
      <c r="E39" s="184"/>
      <c r="F39" s="141" t="s">
        <v>209</v>
      </c>
      <c r="G39" s="185"/>
      <c r="H39" s="185">
        <v>1500</v>
      </c>
      <c r="I39" s="19"/>
    </row>
    <row r="40" spans="1:11" x14ac:dyDescent="0.35">
      <c r="A40" s="129">
        <v>44725</v>
      </c>
      <c r="B40" s="129"/>
      <c r="C40" s="180">
        <v>1</v>
      </c>
      <c r="D40" s="114">
        <v>155004</v>
      </c>
      <c r="E40" s="114"/>
      <c r="F40" s="188" t="s">
        <v>212</v>
      </c>
      <c r="G40" s="189">
        <v>1500</v>
      </c>
      <c r="H40" s="189"/>
      <c r="I40" s="19"/>
    </row>
    <row r="41" spans="1:11" x14ac:dyDescent="0.35">
      <c r="A41" s="129">
        <v>44725</v>
      </c>
      <c r="B41" s="129"/>
      <c r="C41" s="180">
        <v>7</v>
      </c>
      <c r="D41" s="114">
        <v>787500</v>
      </c>
      <c r="E41" s="114"/>
      <c r="F41" s="188" t="s">
        <v>212</v>
      </c>
      <c r="G41" s="189"/>
      <c r="H41" s="189">
        <v>1500</v>
      </c>
      <c r="I41" s="19"/>
      <c r="K41" s="35"/>
    </row>
    <row r="42" spans="1:11" x14ac:dyDescent="0.35">
      <c r="A42" s="129">
        <v>44725</v>
      </c>
      <c r="B42" s="129"/>
      <c r="C42" s="180">
        <v>6</v>
      </c>
      <c r="D42" s="183">
        <v>647000</v>
      </c>
      <c r="E42" s="184"/>
      <c r="F42" s="141" t="s">
        <v>214</v>
      </c>
      <c r="G42" s="185">
        <v>1500</v>
      </c>
      <c r="H42" s="185"/>
      <c r="I42" s="19"/>
      <c r="K42" s="8"/>
    </row>
    <row r="43" spans="1:11" x14ac:dyDescent="0.35">
      <c r="A43" s="129">
        <v>44725</v>
      </c>
      <c r="B43" s="129"/>
      <c r="C43" s="180">
        <v>4</v>
      </c>
      <c r="D43" s="183">
        <v>421003</v>
      </c>
      <c r="E43" s="184"/>
      <c r="F43" s="141" t="s">
        <v>214</v>
      </c>
      <c r="G43" s="185"/>
      <c r="H43" s="185">
        <v>1500</v>
      </c>
      <c r="I43" s="17"/>
      <c r="K43" s="8"/>
    </row>
    <row r="44" spans="1:11" x14ac:dyDescent="0.35">
      <c r="A44" s="129">
        <v>44725</v>
      </c>
      <c r="B44" s="129"/>
      <c r="C44" s="180">
        <v>1</v>
      </c>
      <c r="D44" s="114">
        <v>155003</v>
      </c>
      <c r="E44" s="114"/>
      <c r="F44" s="188" t="s">
        <v>215</v>
      </c>
      <c r="G44" s="189">
        <v>1500</v>
      </c>
      <c r="H44" s="189"/>
      <c r="I44" s="19"/>
    </row>
    <row r="45" spans="1:11" x14ac:dyDescent="0.35">
      <c r="A45" s="129">
        <v>44725</v>
      </c>
      <c r="B45" s="129"/>
      <c r="C45" s="180">
        <v>7</v>
      </c>
      <c r="D45" s="114">
        <v>787500</v>
      </c>
      <c r="E45" s="114"/>
      <c r="F45" s="188" t="s">
        <v>215</v>
      </c>
      <c r="G45" s="189"/>
      <c r="H45" s="189">
        <v>1500</v>
      </c>
      <c r="I45" s="18"/>
    </row>
    <row r="46" spans="1:11" x14ac:dyDescent="0.35">
      <c r="A46" s="129">
        <v>44728</v>
      </c>
      <c r="B46" s="129"/>
      <c r="C46" s="180">
        <v>6</v>
      </c>
      <c r="D46" s="183">
        <v>647000</v>
      </c>
      <c r="E46" s="184"/>
      <c r="F46" s="141" t="s">
        <v>216</v>
      </c>
      <c r="G46" s="185">
        <v>1500</v>
      </c>
      <c r="H46" s="185"/>
    </row>
    <row r="47" spans="1:11" x14ac:dyDescent="0.35">
      <c r="A47" s="129">
        <v>44728</v>
      </c>
      <c r="B47" s="129"/>
      <c r="C47" s="180">
        <v>4</v>
      </c>
      <c r="D47" s="183">
        <v>421008</v>
      </c>
      <c r="E47" s="184"/>
      <c r="F47" s="141" t="s">
        <v>216</v>
      </c>
      <c r="G47" s="185"/>
      <c r="H47" s="185">
        <v>1500</v>
      </c>
      <c r="I47" s="3"/>
    </row>
    <row r="48" spans="1:11" s="45" customFormat="1" x14ac:dyDescent="0.35">
      <c r="A48" s="129">
        <v>44728</v>
      </c>
      <c r="B48" s="129"/>
      <c r="C48" s="180">
        <v>1</v>
      </c>
      <c r="D48" s="114">
        <v>155008</v>
      </c>
      <c r="E48" s="114"/>
      <c r="F48" s="188" t="s">
        <v>217</v>
      </c>
      <c r="G48" s="189">
        <v>1500</v>
      </c>
      <c r="H48" s="189"/>
      <c r="I48" s="19"/>
    </row>
    <row r="49" spans="1:9" s="45" customFormat="1" x14ac:dyDescent="0.35">
      <c r="A49" s="129">
        <v>44728</v>
      </c>
      <c r="B49" s="129"/>
      <c r="C49" s="180">
        <v>7</v>
      </c>
      <c r="D49" s="114">
        <v>787500</v>
      </c>
      <c r="E49" s="114"/>
      <c r="F49" s="188" t="s">
        <v>217</v>
      </c>
      <c r="G49" s="189"/>
      <c r="H49" s="189">
        <v>1500</v>
      </c>
      <c r="I49" s="12"/>
    </row>
    <row r="50" spans="1:9" s="45" customFormat="1" x14ac:dyDescent="0.35">
      <c r="A50" s="129">
        <v>44729</v>
      </c>
      <c r="B50" s="129"/>
      <c r="C50" s="180">
        <v>6</v>
      </c>
      <c r="D50" s="183">
        <v>647000</v>
      </c>
      <c r="E50" s="184"/>
      <c r="F50" s="141" t="s">
        <v>219</v>
      </c>
      <c r="G50" s="185">
        <v>1500</v>
      </c>
      <c r="H50" s="185"/>
      <c r="I50" s="65"/>
    </row>
    <row r="51" spans="1:9" s="45" customFormat="1" x14ac:dyDescent="0.35">
      <c r="A51" s="129">
        <v>44729</v>
      </c>
      <c r="B51" s="129"/>
      <c r="C51" s="180">
        <v>4</v>
      </c>
      <c r="D51" s="183">
        <v>421001</v>
      </c>
      <c r="E51" s="184"/>
      <c r="F51" s="141" t="s">
        <v>219</v>
      </c>
      <c r="G51" s="185"/>
      <c r="H51" s="185">
        <v>1500</v>
      </c>
    </row>
    <row r="52" spans="1:9" s="45" customFormat="1" x14ac:dyDescent="0.35">
      <c r="A52" s="129">
        <v>44729</v>
      </c>
      <c r="B52" s="129"/>
      <c r="C52" s="180">
        <v>1</v>
      </c>
      <c r="D52" s="114">
        <v>155001</v>
      </c>
      <c r="E52" s="114"/>
      <c r="F52" s="188" t="s">
        <v>220</v>
      </c>
      <c r="G52" s="189">
        <v>1500</v>
      </c>
      <c r="H52" s="189"/>
    </row>
    <row r="53" spans="1:9" s="45" customFormat="1" x14ac:dyDescent="0.35">
      <c r="A53" s="129">
        <v>44729</v>
      </c>
      <c r="B53" s="129"/>
      <c r="C53" s="180">
        <v>7</v>
      </c>
      <c r="D53" s="114">
        <v>787500</v>
      </c>
      <c r="E53" s="114"/>
      <c r="F53" s="188" t="s">
        <v>220</v>
      </c>
      <c r="G53" s="189"/>
      <c r="H53" s="189">
        <v>1500</v>
      </c>
    </row>
    <row r="54" spans="1:9" s="45" customFormat="1" x14ac:dyDescent="0.35">
      <c r="A54" s="129">
        <v>44777</v>
      </c>
      <c r="B54" s="129"/>
      <c r="C54" s="180">
        <v>6</v>
      </c>
      <c r="D54" s="183">
        <v>647000</v>
      </c>
      <c r="E54" s="184"/>
      <c r="F54" s="141" t="s">
        <v>224</v>
      </c>
      <c r="G54" s="117">
        <v>661.14</v>
      </c>
      <c r="H54" s="185"/>
    </row>
    <row r="55" spans="1:9" s="45" customFormat="1" x14ac:dyDescent="0.35">
      <c r="A55" s="129">
        <v>44777</v>
      </c>
      <c r="B55" s="129"/>
      <c r="C55" s="180">
        <v>4</v>
      </c>
      <c r="D55" s="183">
        <v>421026</v>
      </c>
      <c r="E55" s="184"/>
      <c r="F55" s="141" t="s">
        <v>224</v>
      </c>
      <c r="G55" s="185"/>
      <c r="H55" s="117">
        <v>661.14</v>
      </c>
    </row>
    <row r="56" spans="1:9" s="45" customFormat="1" x14ac:dyDescent="0.35">
      <c r="A56" s="129">
        <v>44777</v>
      </c>
      <c r="B56" s="129"/>
      <c r="C56" s="180">
        <v>1</v>
      </c>
      <c r="D56" s="114">
        <v>155026</v>
      </c>
      <c r="E56" s="114"/>
      <c r="F56" s="188" t="s">
        <v>225</v>
      </c>
      <c r="G56" s="117">
        <v>661.14</v>
      </c>
      <c r="H56" s="189"/>
    </row>
    <row r="57" spans="1:9" s="45" customFormat="1" x14ac:dyDescent="0.35">
      <c r="A57" s="129">
        <v>44777</v>
      </c>
      <c r="B57" s="129"/>
      <c r="C57" s="180">
        <v>7</v>
      </c>
      <c r="D57" s="114">
        <v>787500</v>
      </c>
      <c r="E57" s="114"/>
      <c r="F57" s="188" t="s">
        <v>225</v>
      </c>
      <c r="G57" s="189"/>
      <c r="H57" s="117">
        <v>661.14</v>
      </c>
    </row>
    <row r="58" spans="1:9" s="45" customFormat="1" x14ac:dyDescent="0.35">
      <c r="A58" s="129">
        <v>44802</v>
      </c>
      <c r="B58" s="129"/>
      <c r="C58" s="180">
        <v>1</v>
      </c>
      <c r="D58" s="114">
        <v>155010</v>
      </c>
      <c r="E58" s="114"/>
      <c r="F58" s="188" t="s">
        <v>226</v>
      </c>
      <c r="G58" s="189">
        <v>880.24</v>
      </c>
      <c r="H58" s="117"/>
    </row>
    <row r="59" spans="1:9" s="45" customFormat="1" x14ac:dyDescent="0.35">
      <c r="A59" s="129">
        <v>44802</v>
      </c>
      <c r="B59" s="129"/>
      <c r="C59" s="180">
        <v>7</v>
      </c>
      <c r="D59" s="114">
        <v>787500</v>
      </c>
      <c r="E59" s="114"/>
      <c r="F59" s="188" t="s">
        <v>226</v>
      </c>
      <c r="G59" s="189"/>
      <c r="H59" s="117">
        <v>880.24</v>
      </c>
    </row>
    <row r="60" spans="1:9" s="45" customFormat="1" x14ac:dyDescent="0.35">
      <c r="A60" s="112">
        <v>44804</v>
      </c>
      <c r="B60" s="129"/>
      <c r="C60" s="113">
        <v>1</v>
      </c>
      <c r="D60" s="115">
        <v>155010</v>
      </c>
      <c r="E60" s="114" t="s">
        <v>205</v>
      </c>
      <c r="F60" s="192" t="s">
        <v>226</v>
      </c>
      <c r="G60" s="189">
        <v>316.05</v>
      </c>
      <c r="H60" s="189"/>
    </row>
    <row r="61" spans="1:9" s="45" customFormat="1" x14ac:dyDescent="0.35">
      <c r="A61" s="112">
        <v>44804</v>
      </c>
      <c r="B61" s="129"/>
      <c r="C61" s="113">
        <v>7</v>
      </c>
      <c r="D61" s="115">
        <v>787500</v>
      </c>
      <c r="E61" s="114"/>
      <c r="F61" s="192" t="s">
        <v>226</v>
      </c>
      <c r="G61" s="189"/>
      <c r="H61" s="189">
        <v>316.05</v>
      </c>
    </row>
    <row r="62" spans="1:9" s="45" customFormat="1" x14ac:dyDescent="0.35">
      <c r="A62" s="112">
        <v>44804</v>
      </c>
      <c r="B62" s="129"/>
      <c r="C62" s="113">
        <v>1</v>
      </c>
      <c r="D62" s="115">
        <v>155010</v>
      </c>
      <c r="E62" s="114" t="s">
        <v>228</v>
      </c>
      <c r="F62" s="192" t="s">
        <v>226</v>
      </c>
      <c r="G62" s="189">
        <v>159.6</v>
      </c>
      <c r="H62" s="189"/>
    </row>
    <row r="63" spans="1:9" s="45" customFormat="1" x14ac:dyDescent="0.35">
      <c r="A63" s="112">
        <v>44804</v>
      </c>
      <c r="B63" s="129"/>
      <c r="C63" s="113">
        <v>7</v>
      </c>
      <c r="D63" s="115">
        <v>787500</v>
      </c>
      <c r="E63" s="114"/>
      <c r="F63" s="192" t="s">
        <v>226</v>
      </c>
      <c r="G63" s="189"/>
      <c r="H63" s="189">
        <v>159.6</v>
      </c>
    </row>
    <row r="64" spans="1:9" s="45" customFormat="1" x14ac:dyDescent="0.35">
      <c r="A64" s="112">
        <v>44804</v>
      </c>
      <c r="B64" s="129"/>
      <c r="C64" s="113">
        <v>1</v>
      </c>
      <c r="D64" s="115">
        <v>155010</v>
      </c>
      <c r="E64" s="114" t="s">
        <v>230</v>
      </c>
      <c r="F64" s="192" t="s">
        <v>226</v>
      </c>
      <c r="G64" s="189">
        <v>144.11000000000001</v>
      </c>
      <c r="H64" s="189"/>
    </row>
    <row r="65" spans="1:8" s="45" customFormat="1" x14ac:dyDescent="0.35">
      <c r="A65" s="112">
        <v>44804</v>
      </c>
      <c r="B65" s="129"/>
      <c r="C65" s="113">
        <v>7</v>
      </c>
      <c r="D65" s="115">
        <v>787500</v>
      </c>
      <c r="E65" s="114"/>
      <c r="F65" s="192" t="s">
        <v>226</v>
      </c>
      <c r="G65" s="189"/>
      <c r="H65" s="189">
        <v>144.11000000000001</v>
      </c>
    </row>
    <row r="66" spans="1:8" s="45" customFormat="1" x14ac:dyDescent="0.35">
      <c r="A66" s="112">
        <v>44795</v>
      </c>
      <c r="B66" s="112"/>
      <c r="C66" s="124">
        <v>1</v>
      </c>
      <c r="D66" s="120">
        <v>155002</v>
      </c>
      <c r="E66" s="120" t="s">
        <v>228</v>
      </c>
      <c r="F66" s="122" t="s">
        <v>231</v>
      </c>
      <c r="G66" s="117">
        <v>707</v>
      </c>
      <c r="H66" s="117"/>
    </row>
    <row r="67" spans="1:8" s="45" customFormat="1" x14ac:dyDescent="0.35">
      <c r="A67" s="112">
        <v>44795</v>
      </c>
      <c r="B67" s="112"/>
      <c r="C67" s="124">
        <v>7</v>
      </c>
      <c r="D67" s="120">
        <v>787500</v>
      </c>
      <c r="E67" s="120"/>
      <c r="F67" s="122" t="s">
        <v>231</v>
      </c>
      <c r="G67" s="117"/>
      <c r="H67" s="117">
        <v>707</v>
      </c>
    </row>
    <row r="68" spans="1:8" s="45" customFormat="1" x14ac:dyDescent="0.35">
      <c r="A68" s="112">
        <v>44799</v>
      </c>
      <c r="B68" s="112"/>
      <c r="C68" s="124">
        <v>1</v>
      </c>
      <c r="D68" s="120">
        <v>155019</v>
      </c>
      <c r="E68" s="120" t="s">
        <v>205</v>
      </c>
      <c r="F68" s="122" t="s">
        <v>233</v>
      </c>
      <c r="G68" s="117">
        <v>1500</v>
      </c>
      <c r="H68" s="117"/>
    </row>
    <row r="69" spans="1:8" s="45" customFormat="1" x14ac:dyDescent="0.35">
      <c r="A69" s="112">
        <v>44799</v>
      </c>
      <c r="B69" s="112"/>
      <c r="C69" s="124">
        <v>7</v>
      </c>
      <c r="D69" s="120">
        <v>787500</v>
      </c>
      <c r="E69" s="120"/>
      <c r="F69" s="122" t="s">
        <v>233</v>
      </c>
      <c r="G69" s="117"/>
      <c r="H69" s="117">
        <v>1500</v>
      </c>
    </row>
    <row r="70" spans="1:8" s="45" customFormat="1" x14ac:dyDescent="0.35">
      <c r="A70" s="112">
        <v>44802</v>
      </c>
      <c r="B70" s="129"/>
      <c r="C70" s="113">
        <v>1</v>
      </c>
      <c r="D70" s="115">
        <v>155013</v>
      </c>
      <c r="E70" s="114" t="s">
        <v>205</v>
      </c>
      <c r="F70" s="192" t="s">
        <v>235</v>
      </c>
      <c r="G70" s="189">
        <v>1500</v>
      </c>
      <c r="H70" s="189"/>
    </row>
    <row r="71" spans="1:8" x14ac:dyDescent="0.35">
      <c r="A71" s="112">
        <v>44802</v>
      </c>
      <c r="B71" s="129"/>
      <c r="C71" s="113">
        <v>7</v>
      </c>
      <c r="D71" s="115">
        <v>787500</v>
      </c>
      <c r="E71" s="114"/>
      <c r="F71" s="192" t="s">
        <v>235</v>
      </c>
      <c r="G71" s="189"/>
      <c r="H71" s="189">
        <v>1500</v>
      </c>
    </row>
    <row r="72" spans="1:8" x14ac:dyDescent="0.35">
      <c r="A72" s="112">
        <v>44802</v>
      </c>
      <c r="B72" s="129"/>
      <c r="C72" s="113">
        <v>1</v>
      </c>
      <c r="D72" s="115">
        <v>155014</v>
      </c>
      <c r="E72" s="114" t="s">
        <v>228</v>
      </c>
      <c r="F72" s="192" t="s">
        <v>237</v>
      </c>
      <c r="G72" s="189">
        <v>1000</v>
      </c>
      <c r="H72" s="189"/>
    </row>
    <row r="73" spans="1:8" x14ac:dyDescent="0.35">
      <c r="A73" s="112">
        <v>44802</v>
      </c>
      <c r="B73" s="129"/>
      <c r="C73" s="113">
        <v>7</v>
      </c>
      <c r="D73" s="115">
        <v>787500</v>
      </c>
      <c r="E73" s="114"/>
      <c r="F73" s="192" t="s">
        <v>237</v>
      </c>
      <c r="G73" s="189"/>
      <c r="H73" s="189">
        <v>1000</v>
      </c>
    </row>
    <row r="74" spans="1:8" x14ac:dyDescent="0.35">
      <c r="A74" s="112">
        <v>44803</v>
      </c>
      <c r="B74" s="112"/>
      <c r="C74" s="113">
        <v>4</v>
      </c>
      <c r="D74" s="124">
        <v>421001</v>
      </c>
      <c r="E74" s="124"/>
      <c r="F74" s="125" t="s">
        <v>240</v>
      </c>
      <c r="G74" s="125"/>
      <c r="H74" s="117">
        <v>103.94</v>
      </c>
    </row>
    <row r="75" spans="1:8" x14ac:dyDescent="0.35">
      <c r="A75" s="112">
        <v>44803</v>
      </c>
      <c r="B75" s="112"/>
      <c r="C75" s="113">
        <v>4</v>
      </c>
      <c r="D75" s="124" t="s">
        <v>165</v>
      </c>
      <c r="E75" s="120"/>
      <c r="F75" s="126" t="s">
        <v>240</v>
      </c>
      <c r="G75" s="117">
        <v>103.94</v>
      </c>
      <c r="H75" s="117"/>
    </row>
    <row r="76" spans="1:8" x14ac:dyDescent="0.35">
      <c r="A76" s="112">
        <v>44802</v>
      </c>
      <c r="B76" s="112"/>
      <c r="C76" s="113">
        <v>6</v>
      </c>
      <c r="D76" s="124">
        <v>647000</v>
      </c>
      <c r="E76" s="120"/>
      <c r="F76" s="192" t="s">
        <v>227</v>
      </c>
      <c r="G76" s="189">
        <v>880.24</v>
      </c>
      <c r="H76" s="189"/>
    </row>
    <row r="77" spans="1:8" x14ac:dyDescent="0.35">
      <c r="A77" s="112">
        <v>44802</v>
      </c>
      <c r="B77" s="112"/>
      <c r="C77" s="113">
        <v>4</v>
      </c>
      <c r="D77" s="124">
        <v>421010</v>
      </c>
      <c r="E77" s="114" t="s">
        <v>205</v>
      </c>
      <c r="F77" s="192" t="s">
        <v>227</v>
      </c>
      <c r="G77" s="189"/>
      <c r="H77" s="189">
        <v>880.24</v>
      </c>
    </row>
    <row r="78" spans="1:8" x14ac:dyDescent="0.35">
      <c r="A78" s="112">
        <v>44804</v>
      </c>
      <c r="B78" s="112"/>
      <c r="C78" s="113">
        <v>6</v>
      </c>
      <c r="D78" s="124">
        <v>647000</v>
      </c>
      <c r="E78" s="120"/>
      <c r="F78" s="192" t="s">
        <v>227</v>
      </c>
      <c r="G78" s="189">
        <v>316.05</v>
      </c>
      <c r="H78" s="189"/>
    </row>
    <row r="79" spans="1:8" x14ac:dyDescent="0.35">
      <c r="A79" s="112">
        <v>44804</v>
      </c>
      <c r="B79" s="112"/>
      <c r="C79" s="113">
        <v>4</v>
      </c>
      <c r="D79" s="124">
        <v>421010</v>
      </c>
      <c r="E79" s="114" t="s">
        <v>205</v>
      </c>
      <c r="F79" s="192" t="s">
        <v>227</v>
      </c>
      <c r="G79" s="189"/>
      <c r="H79" s="189">
        <v>316.05</v>
      </c>
    </row>
    <row r="80" spans="1:8" x14ac:dyDescent="0.35">
      <c r="A80" s="112">
        <v>44804</v>
      </c>
      <c r="B80" s="112"/>
      <c r="C80" s="113">
        <v>6</v>
      </c>
      <c r="D80" s="124">
        <v>647000</v>
      </c>
      <c r="E80" s="120"/>
      <c r="F80" s="192" t="s">
        <v>227</v>
      </c>
      <c r="G80" s="189">
        <v>159.6</v>
      </c>
      <c r="H80" s="189"/>
    </row>
    <row r="81" spans="1:8" x14ac:dyDescent="0.35">
      <c r="A81" s="112">
        <v>44804</v>
      </c>
      <c r="B81" s="112"/>
      <c r="C81" s="113">
        <v>4</v>
      </c>
      <c r="D81" s="124">
        <v>421010</v>
      </c>
      <c r="E81" s="114" t="s">
        <v>228</v>
      </c>
      <c r="F81" s="192" t="s">
        <v>227</v>
      </c>
      <c r="G81" s="189"/>
      <c r="H81" s="189">
        <v>159.6</v>
      </c>
    </row>
    <row r="82" spans="1:8" x14ac:dyDescent="0.35">
      <c r="A82" s="112">
        <v>44804</v>
      </c>
      <c r="B82" s="112"/>
      <c r="C82" s="113">
        <v>6</v>
      </c>
      <c r="D82" s="124">
        <v>647000</v>
      </c>
      <c r="E82" s="120"/>
      <c r="F82" s="192" t="s">
        <v>227</v>
      </c>
      <c r="G82" s="189">
        <v>144.11000000000001</v>
      </c>
      <c r="H82" s="189"/>
    </row>
    <row r="83" spans="1:8" x14ac:dyDescent="0.35">
      <c r="A83" s="112">
        <v>44804</v>
      </c>
      <c r="B83" s="112"/>
      <c r="C83" s="113">
        <v>4</v>
      </c>
      <c r="D83" s="124">
        <v>421010</v>
      </c>
      <c r="E83" s="114" t="s">
        <v>230</v>
      </c>
      <c r="F83" s="192" t="s">
        <v>227</v>
      </c>
      <c r="G83" s="189"/>
      <c r="H83" s="189">
        <v>144.11000000000001</v>
      </c>
    </row>
    <row r="84" spans="1:8" x14ac:dyDescent="0.35">
      <c r="A84" s="196">
        <v>44795</v>
      </c>
      <c r="B84" s="196"/>
      <c r="C84" s="124">
        <v>6</v>
      </c>
      <c r="D84" s="124">
        <v>647000</v>
      </c>
      <c r="E84" s="125"/>
      <c r="F84" s="126" t="s">
        <v>232</v>
      </c>
      <c r="G84" s="127">
        <v>707</v>
      </c>
      <c r="H84" s="127"/>
    </row>
    <row r="85" spans="1:8" x14ac:dyDescent="0.35">
      <c r="A85" s="196">
        <v>44795</v>
      </c>
      <c r="B85" s="196"/>
      <c r="C85" s="124">
        <v>4</v>
      </c>
      <c r="D85" s="124">
        <v>421002</v>
      </c>
      <c r="E85" s="125" t="s">
        <v>228</v>
      </c>
      <c r="F85" s="126" t="s">
        <v>232</v>
      </c>
      <c r="G85" s="127"/>
      <c r="H85" s="127">
        <v>707</v>
      </c>
    </row>
    <row r="86" spans="1:8" x14ac:dyDescent="0.35">
      <c r="A86" s="112">
        <v>44799</v>
      </c>
      <c r="B86" s="112"/>
      <c r="C86" s="113">
        <v>6</v>
      </c>
      <c r="D86" s="124">
        <v>647000</v>
      </c>
      <c r="E86" s="120"/>
      <c r="F86" s="192" t="s">
        <v>234</v>
      </c>
      <c r="G86" s="189">
        <v>1500</v>
      </c>
      <c r="H86" s="189"/>
    </row>
    <row r="87" spans="1:8" x14ac:dyDescent="0.35">
      <c r="A87" s="112">
        <v>44799</v>
      </c>
      <c r="B87" s="112"/>
      <c r="C87" s="113">
        <v>4</v>
      </c>
      <c r="D87" s="115">
        <v>421019</v>
      </c>
      <c r="E87" s="114" t="s">
        <v>205</v>
      </c>
      <c r="F87" s="192" t="s">
        <v>234</v>
      </c>
      <c r="G87" s="189"/>
      <c r="H87" s="189">
        <v>1500</v>
      </c>
    </row>
    <row r="88" spans="1:8" x14ac:dyDescent="0.35">
      <c r="A88" s="112">
        <v>44802</v>
      </c>
      <c r="B88" s="112"/>
      <c r="C88" s="113">
        <v>6</v>
      </c>
      <c r="D88" s="124">
        <v>647000</v>
      </c>
      <c r="E88" s="120"/>
      <c r="F88" s="192" t="s">
        <v>236</v>
      </c>
      <c r="G88" s="189">
        <v>1500</v>
      </c>
      <c r="H88" s="189"/>
    </row>
    <row r="89" spans="1:8" x14ac:dyDescent="0.35">
      <c r="A89" s="112">
        <v>44802</v>
      </c>
      <c r="B89" s="112"/>
      <c r="C89" s="113">
        <v>4</v>
      </c>
      <c r="D89" s="115">
        <v>421013</v>
      </c>
      <c r="E89" s="114" t="s">
        <v>205</v>
      </c>
      <c r="F89" s="192" t="s">
        <v>236</v>
      </c>
      <c r="G89" s="189"/>
      <c r="H89" s="189">
        <v>1500</v>
      </c>
    </row>
    <row r="90" spans="1:8" x14ac:dyDescent="0.35">
      <c r="A90" s="112">
        <v>44802</v>
      </c>
      <c r="B90" s="112"/>
      <c r="C90" s="113">
        <v>6</v>
      </c>
      <c r="D90" s="124">
        <v>647000</v>
      </c>
      <c r="E90" s="120"/>
      <c r="F90" s="192" t="s">
        <v>238</v>
      </c>
      <c r="G90" s="189">
        <v>1000</v>
      </c>
      <c r="H90" s="189"/>
    </row>
    <row r="91" spans="1:8" x14ac:dyDescent="0.35">
      <c r="A91" s="112">
        <v>44802</v>
      </c>
      <c r="B91" s="112"/>
      <c r="C91" s="113">
        <v>4</v>
      </c>
      <c r="D91" s="115">
        <v>421014</v>
      </c>
      <c r="E91" s="114" t="s">
        <v>228</v>
      </c>
      <c r="F91" s="192" t="s">
        <v>238</v>
      </c>
      <c r="G91" s="189"/>
      <c r="H91" s="189">
        <v>1000</v>
      </c>
    </row>
    <row r="92" spans="1:8" x14ac:dyDescent="0.35">
      <c r="A92" s="112">
        <v>44806</v>
      </c>
      <c r="B92" s="129"/>
      <c r="C92" s="113">
        <v>1</v>
      </c>
      <c r="D92" s="115">
        <v>155021</v>
      </c>
      <c r="E92" s="114" t="s">
        <v>205</v>
      </c>
      <c r="F92" s="192" t="s">
        <v>241</v>
      </c>
      <c r="G92" s="189">
        <v>1500</v>
      </c>
      <c r="H92" s="189"/>
    </row>
    <row r="93" spans="1:8" x14ac:dyDescent="0.35">
      <c r="A93" s="112">
        <v>44806</v>
      </c>
      <c r="B93" s="129"/>
      <c r="C93" s="113">
        <v>7</v>
      </c>
      <c r="D93" s="115">
        <v>787500</v>
      </c>
      <c r="E93" s="114"/>
      <c r="F93" s="192" t="s">
        <v>241</v>
      </c>
      <c r="G93" s="189"/>
      <c r="H93" s="189">
        <v>1500</v>
      </c>
    </row>
    <row r="94" spans="1:8" x14ac:dyDescent="0.35">
      <c r="A94" s="112">
        <v>44806</v>
      </c>
      <c r="B94" s="112"/>
      <c r="C94" s="113">
        <v>6</v>
      </c>
      <c r="D94" s="124">
        <v>647000</v>
      </c>
      <c r="E94" s="120"/>
      <c r="F94" s="192" t="s">
        <v>242</v>
      </c>
      <c r="G94" s="189">
        <v>1500</v>
      </c>
      <c r="H94" s="189"/>
    </row>
    <row r="95" spans="1:8" x14ac:dyDescent="0.35">
      <c r="A95" s="112">
        <v>44806</v>
      </c>
      <c r="B95" s="112"/>
      <c r="C95" s="113">
        <v>4</v>
      </c>
      <c r="D95" s="124">
        <v>421021</v>
      </c>
      <c r="E95" s="114" t="s">
        <v>205</v>
      </c>
      <c r="F95" s="192" t="s">
        <v>242</v>
      </c>
      <c r="G95" s="189"/>
      <c r="H95" s="189">
        <v>1500</v>
      </c>
    </row>
    <row r="96" spans="1:8" x14ac:dyDescent="0.35">
      <c r="A96" s="112">
        <v>44809</v>
      </c>
      <c r="B96" s="129"/>
      <c r="C96" s="113">
        <v>1</v>
      </c>
      <c r="D96" s="115">
        <v>155009</v>
      </c>
      <c r="E96" s="114" t="s">
        <v>205</v>
      </c>
      <c r="F96" s="192" t="s">
        <v>244</v>
      </c>
      <c r="G96" s="189">
        <v>1500</v>
      </c>
      <c r="H96" s="189"/>
    </row>
    <row r="97" spans="1:11" x14ac:dyDescent="0.35">
      <c r="A97" s="112">
        <v>44809</v>
      </c>
      <c r="B97" s="129"/>
      <c r="C97" s="113">
        <v>7</v>
      </c>
      <c r="D97" s="115">
        <v>787500</v>
      </c>
      <c r="E97" s="114"/>
      <c r="F97" s="192" t="s">
        <v>244</v>
      </c>
      <c r="G97" s="189"/>
      <c r="H97" s="189">
        <v>1500</v>
      </c>
      <c r="I97" s="67"/>
    </row>
    <row r="98" spans="1:11" x14ac:dyDescent="0.35">
      <c r="A98" s="112">
        <v>44809</v>
      </c>
      <c r="B98" s="112"/>
      <c r="C98" s="113">
        <v>6</v>
      </c>
      <c r="D98" s="124">
        <v>647000</v>
      </c>
      <c r="E98" s="120"/>
      <c r="F98" s="192" t="s">
        <v>245</v>
      </c>
      <c r="G98" s="189">
        <v>1500</v>
      </c>
      <c r="H98" s="189"/>
      <c r="I98" s="67"/>
    </row>
    <row r="99" spans="1:11" x14ac:dyDescent="0.35">
      <c r="A99" s="112">
        <v>44809</v>
      </c>
      <c r="B99" s="112"/>
      <c r="C99" s="113">
        <v>4</v>
      </c>
      <c r="D99" s="124">
        <v>421009</v>
      </c>
      <c r="E99" s="114" t="s">
        <v>205</v>
      </c>
      <c r="F99" s="192" t="s">
        <v>245</v>
      </c>
      <c r="G99" s="189"/>
      <c r="H99" s="189">
        <v>1500</v>
      </c>
      <c r="I99" s="67"/>
    </row>
    <row r="100" spans="1:11" x14ac:dyDescent="0.35">
      <c r="A100" s="112">
        <v>44810</v>
      </c>
      <c r="B100" s="129"/>
      <c r="C100" s="113">
        <v>1</v>
      </c>
      <c r="D100" s="115">
        <v>155012</v>
      </c>
      <c r="E100" s="114" t="s">
        <v>205</v>
      </c>
      <c r="F100" s="192" t="s">
        <v>246</v>
      </c>
      <c r="G100" s="123">
        <v>1126.6300000000001</v>
      </c>
      <c r="H100" s="189"/>
      <c r="I100" s="67" t="s">
        <v>1</v>
      </c>
    </row>
    <row r="101" spans="1:11" x14ac:dyDescent="0.35">
      <c r="A101" s="112">
        <v>44810</v>
      </c>
      <c r="B101" s="129"/>
      <c r="C101" s="113">
        <v>7</v>
      </c>
      <c r="D101" s="115">
        <v>787500</v>
      </c>
      <c r="E101" s="114"/>
      <c r="F101" s="192" t="s">
        <v>246</v>
      </c>
      <c r="G101" s="189"/>
      <c r="H101" s="123">
        <v>1126.6300000000001</v>
      </c>
      <c r="I101" s="67"/>
    </row>
    <row r="102" spans="1:11" x14ac:dyDescent="0.35">
      <c r="A102" s="112">
        <v>44810</v>
      </c>
      <c r="B102" s="112"/>
      <c r="C102" s="113">
        <v>6</v>
      </c>
      <c r="D102" s="124">
        <v>647000</v>
      </c>
      <c r="E102" s="120"/>
      <c r="F102" s="192" t="s">
        <v>247</v>
      </c>
      <c r="G102" s="123">
        <v>1126.6300000000001</v>
      </c>
      <c r="H102" s="189"/>
    </row>
    <row r="103" spans="1:11" x14ac:dyDescent="0.35">
      <c r="A103" s="112">
        <v>44810</v>
      </c>
      <c r="B103" s="112"/>
      <c r="C103" s="113">
        <v>4</v>
      </c>
      <c r="D103" s="124">
        <v>421012</v>
      </c>
      <c r="E103" s="114" t="s">
        <v>205</v>
      </c>
      <c r="F103" s="192" t="s">
        <v>247</v>
      </c>
      <c r="G103" s="189"/>
      <c r="H103" s="123">
        <v>1126.6300000000001</v>
      </c>
    </row>
    <row r="104" spans="1:11" x14ac:dyDescent="0.35">
      <c r="A104" s="112">
        <v>44823</v>
      </c>
      <c r="B104" s="129"/>
      <c r="C104" s="113">
        <v>1</v>
      </c>
      <c r="D104" s="115">
        <v>155023</v>
      </c>
      <c r="E104" s="114" t="s">
        <v>228</v>
      </c>
      <c r="F104" s="192" t="s">
        <v>279</v>
      </c>
      <c r="G104" s="189">
        <v>174.55</v>
      </c>
      <c r="H104" s="189"/>
    </row>
    <row r="105" spans="1:11" x14ac:dyDescent="0.35">
      <c r="A105" s="112">
        <v>44823</v>
      </c>
      <c r="B105" s="129"/>
      <c r="C105" s="113">
        <v>7</v>
      </c>
      <c r="D105" s="115">
        <v>787500</v>
      </c>
      <c r="E105" s="114"/>
      <c r="F105" s="192" t="s">
        <v>279</v>
      </c>
      <c r="G105" s="189"/>
      <c r="H105" s="189">
        <v>174.55</v>
      </c>
    </row>
    <row r="106" spans="1:11" x14ac:dyDescent="0.35">
      <c r="A106" s="112">
        <v>44823</v>
      </c>
      <c r="B106" s="112"/>
      <c r="C106" s="113">
        <v>6</v>
      </c>
      <c r="D106" s="124">
        <v>647000</v>
      </c>
      <c r="E106" s="120"/>
      <c r="F106" s="192" t="s">
        <v>280</v>
      </c>
      <c r="G106" s="189">
        <v>174.55</v>
      </c>
      <c r="H106" s="189"/>
      <c r="I106" s="68"/>
      <c r="J106" s="68"/>
      <c r="K106" s="69"/>
    </row>
    <row r="107" spans="1:11" x14ac:dyDescent="0.35">
      <c r="A107" s="112">
        <v>44823</v>
      </c>
      <c r="B107" s="112"/>
      <c r="C107" s="113">
        <v>4</v>
      </c>
      <c r="D107" s="124">
        <v>421023</v>
      </c>
      <c r="E107" s="114" t="s">
        <v>228</v>
      </c>
      <c r="F107" s="192" t="s">
        <v>280</v>
      </c>
      <c r="G107" s="189"/>
      <c r="H107" s="189">
        <v>174.55</v>
      </c>
    </row>
    <row r="108" spans="1:11" x14ac:dyDescent="0.35">
      <c r="A108" s="112">
        <v>44823</v>
      </c>
      <c r="B108" s="129"/>
      <c r="C108" s="113">
        <v>1</v>
      </c>
      <c r="D108" s="115">
        <v>155023</v>
      </c>
      <c r="E108" s="114" t="s">
        <v>205</v>
      </c>
      <c r="F108" s="192" t="s">
        <v>279</v>
      </c>
      <c r="G108" s="189">
        <v>1325.45</v>
      </c>
      <c r="H108" s="189"/>
      <c r="I108" s="68"/>
      <c r="J108" s="68"/>
      <c r="K108" s="69"/>
    </row>
    <row r="109" spans="1:11" x14ac:dyDescent="0.35">
      <c r="A109" s="112">
        <v>44823</v>
      </c>
      <c r="B109" s="129"/>
      <c r="C109" s="113">
        <v>7</v>
      </c>
      <c r="D109" s="115">
        <v>787500</v>
      </c>
      <c r="E109" s="114"/>
      <c r="F109" s="192" t="s">
        <v>279</v>
      </c>
      <c r="G109" s="189"/>
      <c r="H109" s="189">
        <v>1325.45</v>
      </c>
      <c r="I109" s="68"/>
      <c r="J109" s="68"/>
      <c r="K109" s="69"/>
    </row>
    <row r="110" spans="1:11" x14ac:dyDescent="0.35">
      <c r="A110" s="112">
        <v>44823</v>
      </c>
      <c r="B110" s="112"/>
      <c r="C110" s="113">
        <v>6</v>
      </c>
      <c r="D110" s="124">
        <v>647000</v>
      </c>
      <c r="E110" s="120"/>
      <c r="F110" s="192" t="s">
        <v>280</v>
      </c>
      <c r="G110" s="189">
        <v>1325.45</v>
      </c>
      <c r="H110" s="189"/>
      <c r="I110" s="67"/>
    </row>
    <row r="111" spans="1:11" x14ac:dyDescent="0.35">
      <c r="A111" s="112">
        <v>44823</v>
      </c>
      <c r="B111" s="112"/>
      <c r="C111" s="113">
        <v>4</v>
      </c>
      <c r="D111" s="124">
        <v>421023</v>
      </c>
      <c r="E111" s="114" t="s">
        <v>205</v>
      </c>
      <c r="F111" s="192" t="s">
        <v>280</v>
      </c>
      <c r="G111" s="189"/>
      <c r="H111" s="189">
        <v>1325.45</v>
      </c>
      <c r="I111" s="67"/>
    </row>
    <row r="112" spans="1:11" x14ac:dyDescent="0.35">
      <c r="A112" s="112">
        <v>44868</v>
      </c>
      <c r="B112" s="129"/>
      <c r="C112" s="113">
        <v>1</v>
      </c>
      <c r="D112" s="115">
        <v>155016</v>
      </c>
      <c r="E112" s="114" t="s">
        <v>205</v>
      </c>
      <c r="F112" s="192" t="s">
        <v>284</v>
      </c>
      <c r="G112" s="189">
        <v>1500</v>
      </c>
      <c r="H112" s="189"/>
      <c r="I112" s="67"/>
    </row>
    <row r="113" spans="1:9" x14ac:dyDescent="0.35">
      <c r="A113" s="112">
        <v>44868</v>
      </c>
      <c r="B113" s="129"/>
      <c r="C113" s="113">
        <v>7</v>
      </c>
      <c r="D113" s="115">
        <v>787500</v>
      </c>
      <c r="E113" s="114"/>
      <c r="F113" s="192" t="s">
        <v>284</v>
      </c>
      <c r="G113" s="189"/>
      <c r="H113" s="189">
        <v>1500</v>
      </c>
      <c r="I113" s="67" t="s">
        <v>1</v>
      </c>
    </row>
    <row r="114" spans="1:9" x14ac:dyDescent="0.35">
      <c r="A114" s="112">
        <v>44868</v>
      </c>
      <c r="B114" s="112"/>
      <c r="C114" s="113">
        <v>6</v>
      </c>
      <c r="D114" s="124">
        <v>647000</v>
      </c>
      <c r="E114" s="120"/>
      <c r="F114" s="192" t="s">
        <v>285</v>
      </c>
      <c r="G114" s="189">
        <v>1500</v>
      </c>
      <c r="H114" s="189"/>
      <c r="I114" s="67"/>
    </row>
    <row r="115" spans="1:9" x14ac:dyDescent="0.35">
      <c r="A115" s="112">
        <v>44868</v>
      </c>
      <c r="B115" s="112"/>
      <c r="C115" s="113">
        <v>4</v>
      </c>
      <c r="D115" s="124">
        <v>421016</v>
      </c>
      <c r="E115" s="114" t="s">
        <v>205</v>
      </c>
      <c r="F115" s="192" t="s">
        <v>285</v>
      </c>
      <c r="G115" s="189"/>
      <c r="H115" s="189">
        <v>1500</v>
      </c>
    </row>
    <row r="116" spans="1:9" x14ac:dyDescent="0.35">
      <c r="A116" s="129">
        <v>44869</v>
      </c>
      <c r="B116" s="129"/>
      <c r="C116" s="115">
        <v>1</v>
      </c>
      <c r="D116" s="115">
        <v>155002</v>
      </c>
      <c r="E116" s="114" t="s">
        <v>228</v>
      </c>
      <c r="F116" s="192" t="s">
        <v>231</v>
      </c>
      <c r="G116" s="189">
        <v>400</v>
      </c>
      <c r="H116" s="189"/>
    </row>
    <row r="117" spans="1:9" x14ac:dyDescent="0.35">
      <c r="A117" s="129">
        <v>44869</v>
      </c>
      <c r="B117" s="129"/>
      <c r="C117" s="115">
        <v>7</v>
      </c>
      <c r="D117" s="115">
        <v>787500</v>
      </c>
      <c r="E117" s="114"/>
      <c r="F117" s="192" t="s">
        <v>231</v>
      </c>
      <c r="G117" s="189"/>
      <c r="H117" s="189">
        <v>400</v>
      </c>
    </row>
    <row r="118" spans="1:9" x14ac:dyDescent="0.35">
      <c r="A118" s="221">
        <v>44869</v>
      </c>
      <c r="B118" s="221"/>
      <c r="C118" s="124">
        <v>6</v>
      </c>
      <c r="D118" s="124">
        <v>647000</v>
      </c>
      <c r="E118" s="125"/>
      <c r="F118" s="125" t="s">
        <v>232</v>
      </c>
      <c r="G118" s="126">
        <v>400</v>
      </c>
      <c r="H118" s="127"/>
      <c r="I118" s="67"/>
    </row>
    <row r="119" spans="1:9" x14ac:dyDescent="0.35">
      <c r="A119" s="221">
        <v>44869</v>
      </c>
      <c r="B119" s="221"/>
      <c r="C119" s="124">
        <v>4</v>
      </c>
      <c r="D119" s="124">
        <v>421002</v>
      </c>
      <c r="E119" s="125" t="s">
        <v>228</v>
      </c>
      <c r="F119" s="125" t="s">
        <v>232</v>
      </c>
      <c r="G119" s="127"/>
      <c r="H119" s="127">
        <v>400</v>
      </c>
    </row>
    <row r="120" spans="1:9" x14ac:dyDescent="0.35">
      <c r="A120" s="112">
        <v>44875</v>
      </c>
      <c r="B120" s="129"/>
      <c r="C120" s="113">
        <v>1</v>
      </c>
      <c r="D120" s="115">
        <v>155017</v>
      </c>
      <c r="E120" s="114" t="s">
        <v>205</v>
      </c>
      <c r="F120" s="192" t="s">
        <v>286</v>
      </c>
      <c r="G120" s="189">
        <v>1000</v>
      </c>
      <c r="H120" s="189"/>
      <c r="I120" s="67"/>
    </row>
    <row r="121" spans="1:9" x14ac:dyDescent="0.35">
      <c r="A121" s="112">
        <v>44875</v>
      </c>
      <c r="B121" s="129"/>
      <c r="C121" s="113">
        <v>7</v>
      </c>
      <c r="D121" s="115">
        <v>787500</v>
      </c>
      <c r="E121" s="114"/>
      <c r="F121" s="192" t="s">
        <v>286</v>
      </c>
      <c r="G121" s="189"/>
      <c r="H121" s="189">
        <v>1000</v>
      </c>
      <c r="I121" s="67"/>
    </row>
    <row r="122" spans="1:9" x14ac:dyDescent="0.35">
      <c r="A122" s="112">
        <v>44875</v>
      </c>
      <c r="B122" s="112"/>
      <c r="C122" s="113">
        <v>6</v>
      </c>
      <c r="D122" s="124">
        <v>647000</v>
      </c>
      <c r="E122" s="120"/>
      <c r="F122" s="192" t="s">
        <v>287</v>
      </c>
      <c r="G122" s="189">
        <v>1000</v>
      </c>
      <c r="H122" s="189"/>
      <c r="I122" s="67"/>
    </row>
    <row r="123" spans="1:9" x14ac:dyDescent="0.35">
      <c r="A123" s="112">
        <v>44875</v>
      </c>
      <c r="B123" s="112"/>
      <c r="C123" s="113">
        <v>4</v>
      </c>
      <c r="D123" s="124">
        <v>421017</v>
      </c>
      <c r="E123" s="114" t="s">
        <v>205</v>
      </c>
      <c r="F123" s="192" t="s">
        <v>287</v>
      </c>
      <c r="G123" s="189"/>
      <c r="H123" s="189">
        <v>1000</v>
      </c>
      <c r="I123" s="67" t="s">
        <v>1</v>
      </c>
    </row>
    <row r="124" spans="1:9" x14ac:dyDescent="0.35">
      <c r="A124" s="135"/>
      <c r="B124" s="135"/>
      <c r="D124" s="102"/>
      <c r="E124" s="80"/>
      <c r="F124" s="80"/>
      <c r="G124" s="104"/>
      <c r="H124" s="103"/>
      <c r="I124" s="67"/>
    </row>
    <row r="125" spans="1:9" x14ac:dyDescent="0.35">
      <c r="A125" s="80"/>
      <c r="B125" s="80"/>
      <c r="D125" s="102"/>
      <c r="E125" s="80"/>
      <c r="F125" s="104"/>
      <c r="G125" s="103"/>
      <c r="H125" s="103"/>
    </row>
    <row r="126" spans="1:9" x14ac:dyDescent="0.35">
      <c r="A126" s="80"/>
      <c r="B126" s="80"/>
      <c r="D126" s="102"/>
      <c r="E126" s="80"/>
      <c r="F126" s="104"/>
      <c r="G126" s="134"/>
      <c r="H126" s="134"/>
    </row>
    <row r="127" spans="1:9" x14ac:dyDescent="0.35">
      <c r="A127" s="80"/>
      <c r="B127" s="80"/>
      <c r="D127" s="102"/>
      <c r="E127" s="80"/>
      <c r="F127" s="104"/>
      <c r="G127" s="103"/>
      <c r="H127" s="103"/>
    </row>
    <row r="128" spans="1:9" x14ac:dyDescent="0.35">
      <c r="A128" s="135"/>
      <c r="B128" s="135"/>
      <c r="D128" s="102"/>
      <c r="E128" s="80"/>
      <c r="F128" s="80"/>
      <c r="G128" s="104"/>
      <c r="H128" s="103"/>
      <c r="I128" s="67"/>
    </row>
    <row r="129" spans="1:10" x14ac:dyDescent="0.35">
      <c r="A129" s="135"/>
      <c r="B129" s="135"/>
      <c r="D129" s="102"/>
      <c r="E129" s="80"/>
      <c r="F129" s="80"/>
      <c r="G129" s="104"/>
      <c r="H129" s="103"/>
      <c r="I129" s="67"/>
    </row>
    <row r="130" spans="1:10" x14ac:dyDescent="0.35">
      <c r="A130" s="135"/>
      <c r="B130" s="135"/>
      <c r="D130" s="102"/>
      <c r="E130" s="80"/>
      <c r="F130" s="80"/>
      <c r="G130" s="104"/>
      <c r="H130" s="103"/>
      <c r="I130" s="67"/>
    </row>
    <row r="131" spans="1:10" x14ac:dyDescent="0.35">
      <c r="A131" s="135"/>
      <c r="B131" s="135"/>
      <c r="D131" s="102"/>
      <c r="E131" s="80"/>
      <c r="F131" s="80"/>
      <c r="G131" s="104"/>
      <c r="H131" s="103"/>
      <c r="I131" s="67" t="s">
        <v>1</v>
      </c>
    </row>
    <row r="132" spans="1:10" x14ac:dyDescent="0.35">
      <c r="A132" s="135"/>
      <c r="B132" s="135"/>
      <c r="D132" s="102"/>
      <c r="E132" s="80"/>
      <c r="F132" s="80"/>
      <c r="G132" s="104"/>
      <c r="H132" s="103"/>
      <c r="I132" s="67"/>
    </row>
    <row r="133" spans="1:10" x14ac:dyDescent="0.35">
      <c r="A133" s="80"/>
      <c r="B133" s="80"/>
      <c r="D133" s="102"/>
      <c r="E133" s="80"/>
      <c r="F133" s="104"/>
      <c r="G133" s="103"/>
      <c r="H133" s="103"/>
    </row>
    <row r="134" spans="1:10" x14ac:dyDescent="0.35">
      <c r="A134" s="80"/>
      <c r="B134" s="80"/>
      <c r="D134" s="102"/>
      <c r="E134" s="80"/>
      <c r="F134" s="104"/>
      <c r="G134" s="139"/>
      <c r="H134" s="139"/>
    </row>
    <row r="135" spans="1:10" x14ac:dyDescent="0.35">
      <c r="A135" s="80"/>
      <c r="B135" s="80"/>
      <c r="D135" s="102"/>
      <c r="E135" s="80"/>
      <c r="F135" s="104"/>
      <c r="G135" s="103"/>
      <c r="H135" s="103"/>
    </row>
    <row r="136" spans="1:10" x14ac:dyDescent="0.35">
      <c r="A136" s="77"/>
      <c r="B136" s="77"/>
      <c r="D136" s="102"/>
      <c r="E136" s="80"/>
      <c r="F136" s="104"/>
      <c r="G136" s="103"/>
      <c r="H136" s="103"/>
    </row>
    <row r="137" spans="1:10" x14ac:dyDescent="0.35">
      <c r="A137" s="77"/>
      <c r="B137" s="77"/>
      <c r="D137" s="102"/>
      <c r="E137" s="80"/>
      <c r="F137" s="104"/>
      <c r="G137" s="103"/>
      <c r="H137" s="103"/>
    </row>
    <row r="138" spans="1:10" x14ac:dyDescent="0.35">
      <c r="A138" s="77"/>
      <c r="B138" s="77"/>
      <c r="D138" s="136"/>
      <c r="E138" s="136"/>
      <c r="F138" s="137"/>
      <c r="G138" s="138"/>
      <c r="H138" s="138"/>
    </row>
    <row r="139" spans="1:10" x14ac:dyDescent="0.35">
      <c r="A139" s="77"/>
      <c r="B139" s="77"/>
      <c r="D139" s="136"/>
      <c r="E139" s="136"/>
      <c r="F139" s="137"/>
      <c r="G139" s="138"/>
      <c r="H139" s="138"/>
    </row>
    <row r="140" spans="1:10" x14ac:dyDescent="0.35">
      <c r="A140" s="77"/>
      <c r="B140" s="77"/>
      <c r="D140" s="136"/>
      <c r="E140" s="136"/>
      <c r="F140" s="137"/>
      <c r="G140" s="138"/>
      <c r="H140" s="138"/>
    </row>
    <row r="141" spans="1:10" x14ac:dyDescent="0.35">
      <c r="A141" s="77"/>
      <c r="B141" s="77"/>
      <c r="D141" s="136"/>
      <c r="E141" s="136"/>
      <c r="F141" s="137"/>
      <c r="G141" s="138"/>
      <c r="H141" s="138"/>
      <c r="J141" s="2"/>
    </row>
    <row r="142" spans="1:10" x14ac:dyDescent="0.35">
      <c r="A142" s="77"/>
      <c r="B142" s="77"/>
      <c r="D142" s="136"/>
      <c r="E142" s="136"/>
      <c r="F142" s="137"/>
      <c r="G142" s="138"/>
      <c r="H142" s="138"/>
    </row>
    <row r="143" spans="1:10" x14ac:dyDescent="0.35">
      <c r="A143" s="77"/>
      <c r="B143" s="77"/>
      <c r="D143" s="136"/>
      <c r="E143" s="136"/>
      <c r="F143" s="137"/>
      <c r="G143" s="138"/>
      <c r="H143" s="138"/>
    </row>
    <row r="144" spans="1:10" x14ac:dyDescent="0.35">
      <c r="A144" s="77"/>
      <c r="B144" s="77"/>
      <c r="D144" s="102"/>
      <c r="E144" s="80"/>
      <c r="F144" s="80"/>
      <c r="G144" s="104"/>
      <c r="H144" s="103"/>
      <c r="I144" s="67"/>
    </row>
    <row r="145" spans="1:9" x14ac:dyDescent="0.35">
      <c r="A145" s="77"/>
      <c r="B145" s="77"/>
      <c r="D145" s="102"/>
      <c r="E145" s="80"/>
      <c r="F145" s="80"/>
      <c r="G145" s="104"/>
      <c r="H145" s="103"/>
      <c r="I145" s="67"/>
    </row>
    <row r="146" spans="1:9" x14ac:dyDescent="0.35">
      <c r="A146" s="77"/>
      <c r="B146" s="77"/>
      <c r="D146" s="102"/>
      <c r="E146" s="80"/>
      <c r="F146" s="80"/>
      <c r="G146" s="104"/>
      <c r="H146" s="103"/>
      <c r="I146" s="67"/>
    </row>
    <row r="147" spans="1:9" x14ac:dyDescent="0.35">
      <c r="A147" s="77"/>
      <c r="B147" s="77"/>
      <c r="D147" s="102"/>
      <c r="E147" s="80"/>
      <c r="F147" s="80"/>
      <c r="G147" s="104"/>
      <c r="H147" s="103"/>
      <c r="I147" s="67"/>
    </row>
    <row r="148" spans="1:9" x14ac:dyDescent="0.35">
      <c r="A148" s="77"/>
      <c r="B148" s="77"/>
      <c r="D148" s="102"/>
      <c r="E148" s="80"/>
      <c r="F148" s="80"/>
      <c r="G148" s="104"/>
      <c r="H148" s="103"/>
      <c r="I148" s="67"/>
    </row>
    <row r="149" spans="1:9" x14ac:dyDescent="0.35">
      <c r="A149" s="77"/>
      <c r="B149" s="77"/>
      <c r="D149" s="102"/>
      <c r="E149" s="80"/>
      <c r="F149" s="80"/>
      <c r="G149" s="104"/>
      <c r="H149" s="103"/>
      <c r="I149" s="67"/>
    </row>
    <row r="150" spans="1:9" x14ac:dyDescent="0.35">
      <c r="A150" s="77"/>
      <c r="B150" s="77"/>
      <c r="D150" s="102"/>
      <c r="E150" s="80"/>
      <c r="F150" s="80"/>
      <c r="G150" s="104"/>
      <c r="H150" s="103"/>
      <c r="I150" s="67"/>
    </row>
    <row r="151" spans="1:9" x14ac:dyDescent="0.35">
      <c r="A151" s="80"/>
      <c r="B151" s="80"/>
      <c r="D151" s="102"/>
      <c r="E151" s="80"/>
      <c r="F151" s="104"/>
      <c r="G151" s="103"/>
      <c r="H151" s="103"/>
    </row>
    <row r="152" spans="1:9" x14ac:dyDescent="0.35">
      <c r="A152" s="80"/>
      <c r="B152" s="80"/>
      <c r="D152" s="102"/>
      <c r="E152" s="80"/>
      <c r="F152" s="104"/>
      <c r="G152" s="134"/>
      <c r="H152" s="134"/>
    </row>
    <row r="153" spans="1:9" x14ac:dyDescent="0.35">
      <c r="A153" s="80"/>
      <c r="B153" s="80"/>
      <c r="D153" s="102"/>
      <c r="E153" s="80"/>
      <c r="F153" s="104"/>
      <c r="G153" s="103"/>
      <c r="H153" s="103"/>
    </row>
    <row r="154" spans="1:9" x14ac:dyDescent="0.35">
      <c r="A154" s="77"/>
      <c r="B154" s="77"/>
      <c r="D154" s="102"/>
      <c r="E154" s="80"/>
      <c r="F154" s="80"/>
      <c r="G154" s="104"/>
      <c r="H154" s="103"/>
    </row>
    <row r="155" spans="1:9" x14ac:dyDescent="0.35">
      <c r="A155" s="77"/>
      <c r="B155" s="77"/>
      <c r="D155" s="102"/>
      <c r="E155" s="80"/>
      <c r="F155" s="80"/>
      <c r="G155" s="104"/>
      <c r="H155" s="103"/>
    </row>
    <row r="156" spans="1:9" x14ac:dyDescent="0.35">
      <c r="A156" s="77"/>
      <c r="B156" s="77"/>
      <c r="D156" s="102"/>
      <c r="E156" s="80"/>
      <c r="F156" s="80"/>
      <c r="G156" s="104"/>
      <c r="H156" s="103"/>
    </row>
    <row r="157" spans="1:9" x14ac:dyDescent="0.35">
      <c r="A157" s="77"/>
      <c r="B157" s="77"/>
      <c r="D157" s="102"/>
      <c r="E157" s="80"/>
      <c r="F157" s="80"/>
      <c r="G157" s="104"/>
      <c r="H157" s="103"/>
    </row>
    <row r="158" spans="1:9" x14ac:dyDescent="0.35">
      <c r="A158" s="77"/>
      <c r="B158" s="77"/>
      <c r="D158" s="102"/>
      <c r="E158" s="80"/>
      <c r="F158" s="80"/>
      <c r="G158" s="104"/>
      <c r="H158" s="103"/>
    </row>
    <row r="159" spans="1:9" x14ac:dyDescent="0.35">
      <c r="A159" s="80"/>
      <c r="B159" s="80"/>
      <c r="D159" s="102"/>
      <c r="E159" s="80"/>
      <c r="F159" s="80"/>
      <c r="G159" s="104"/>
      <c r="H159" s="103"/>
    </row>
    <row r="160" spans="1:9" x14ac:dyDescent="0.35">
      <c r="A160" s="80"/>
      <c r="B160" s="80"/>
      <c r="D160" s="102"/>
      <c r="E160" s="80"/>
      <c r="F160" s="104"/>
      <c r="G160" s="140"/>
      <c r="H160" s="140"/>
    </row>
    <row r="161" spans="1:9" x14ac:dyDescent="0.35">
      <c r="A161" s="80"/>
      <c r="B161" s="80"/>
      <c r="D161" s="102"/>
      <c r="E161" s="80"/>
      <c r="F161" s="104"/>
      <c r="G161" s="103"/>
      <c r="H161" s="103"/>
    </row>
    <row r="162" spans="1:9" x14ac:dyDescent="0.35">
      <c r="A162" s="77"/>
      <c r="B162" s="77"/>
      <c r="D162" s="102"/>
      <c r="E162" s="80"/>
      <c r="F162" s="104"/>
      <c r="G162" s="103"/>
      <c r="H162" s="103"/>
    </row>
    <row r="163" spans="1:9" x14ac:dyDescent="0.35">
      <c r="A163" s="77"/>
      <c r="B163" s="77"/>
      <c r="D163" s="102"/>
      <c r="E163" s="80"/>
      <c r="F163" s="104"/>
      <c r="G163" s="103"/>
      <c r="H163" s="103"/>
    </row>
    <row r="164" spans="1:9" x14ac:dyDescent="0.35">
      <c r="A164" s="77"/>
      <c r="B164" s="77"/>
      <c r="D164" s="102"/>
      <c r="E164" s="80"/>
      <c r="F164" s="104"/>
      <c r="G164" s="103"/>
      <c r="H164" s="103"/>
    </row>
    <row r="165" spans="1:9" x14ac:dyDescent="0.35">
      <c r="A165" s="77"/>
      <c r="B165" s="77"/>
      <c r="D165" s="102"/>
      <c r="E165" s="80"/>
      <c r="F165" s="104"/>
      <c r="G165" s="103"/>
      <c r="H165" s="103"/>
    </row>
    <row r="166" spans="1:9" x14ac:dyDescent="0.35">
      <c r="A166" s="77"/>
      <c r="B166" s="77"/>
      <c r="D166" s="102"/>
      <c r="E166" s="80"/>
      <c r="F166" s="104"/>
      <c r="G166" s="103"/>
      <c r="H166" s="103"/>
    </row>
    <row r="167" spans="1:9" x14ac:dyDescent="0.35">
      <c r="A167" s="77"/>
      <c r="B167" s="77"/>
      <c r="D167" s="102"/>
      <c r="E167" s="80"/>
      <c r="F167" s="104"/>
      <c r="G167" s="103"/>
      <c r="H167" s="103"/>
    </row>
    <row r="168" spans="1:9" x14ac:dyDescent="0.35">
      <c r="A168" s="77"/>
      <c r="B168" s="77"/>
      <c r="D168" s="102"/>
      <c r="E168" s="80"/>
      <c r="F168" s="104"/>
      <c r="G168" s="103"/>
      <c r="H168" s="103"/>
    </row>
    <row r="169" spans="1:9" x14ac:dyDescent="0.35">
      <c r="A169" s="80"/>
      <c r="B169" s="80"/>
      <c r="D169" s="102"/>
      <c r="E169" s="80"/>
      <c r="F169" s="104"/>
      <c r="G169" s="103"/>
      <c r="H169" s="103"/>
    </row>
    <row r="170" spans="1:9" x14ac:dyDescent="0.35">
      <c r="A170" s="80"/>
      <c r="B170" s="80"/>
      <c r="D170" s="102"/>
      <c r="E170" s="80"/>
      <c r="F170" s="104"/>
      <c r="G170" s="103"/>
      <c r="H170" s="103"/>
    </row>
    <row r="171" spans="1:9" x14ac:dyDescent="0.35">
      <c r="A171" s="80"/>
      <c r="B171" s="80"/>
      <c r="D171" s="102"/>
      <c r="E171" s="80"/>
      <c r="F171" s="104"/>
      <c r="G171" s="103"/>
      <c r="H171" s="103"/>
    </row>
    <row r="172" spans="1:9" x14ac:dyDescent="0.35">
      <c r="A172" s="77"/>
      <c r="B172" s="77"/>
      <c r="D172" s="102"/>
      <c r="E172" s="80"/>
      <c r="F172" s="104"/>
      <c r="G172" s="103"/>
      <c r="H172" s="103"/>
    </row>
    <row r="173" spans="1:9" x14ac:dyDescent="0.35">
      <c r="A173" s="77"/>
      <c r="B173" s="77"/>
      <c r="D173" s="102"/>
      <c r="E173" s="80"/>
      <c r="F173" s="104"/>
      <c r="G173" s="103"/>
      <c r="H173" s="103"/>
    </row>
    <row r="174" spans="1:9" x14ac:dyDescent="0.35">
      <c r="A174" s="77"/>
      <c r="B174" s="77"/>
      <c r="D174" s="102"/>
      <c r="E174" s="80"/>
      <c r="F174" s="104"/>
      <c r="G174" s="103"/>
      <c r="H174" s="103"/>
      <c r="I174" s="67"/>
    </row>
    <row r="175" spans="1:9" x14ac:dyDescent="0.35">
      <c r="A175" s="77"/>
      <c r="B175" s="77"/>
      <c r="D175" s="102"/>
      <c r="E175" s="80"/>
      <c r="F175" s="104"/>
      <c r="G175" s="103"/>
      <c r="H175" s="103"/>
    </row>
    <row r="176" spans="1:9" x14ac:dyDescent="0.35">
      <c r="A176" s="77"/>
      <c r="B176" s="77"/>
      <c r="D176" s="102"/>
      <c r="E176" s="80"/>
      <c r="F176" s="104"/>
      <c r="G176" s="103"/>
      <c r="H176" s="103"/>
    </row>
    <row r="177" spans="1:13" x14ac:dyDescent="0.35">
      <c r="A177" s="77"/>
      <c r="B177" s="77"/>
      <c r="D177" s="102"/>
      <c r="E177" s="80"/>
      <c r="F177" s="104"/>
      <c r="G177" s="103"/>
      <c r="H177" s="103"/>
    </row>
    <row r="178" spans="1:13" x14ac:dyDescent="0.35">
      <c r="A178" s="77"/>
      <c r="B178" s="77"/>
      <c r="D178" s="102"/>
      <c r="E178" s="80"/>
      <c r="F178" s="104"/>
      <c r="G178" s="103"/>
      <c r="H178" s="103"/>
    </row>
    <row r="179" spans="1:13" x14ac:dyDescent="0.35">
      <c r="A179" s="77"/>
      <c r="B179" s="77"/>
      <c r="D179" s="102"/>
      <c r="E179" s="80"/>
      <c r="F179" s="104"/>
      <c r="G179" s="103"/>
      <c r="H179" s="103"/>
    </row>
    <row r="180" spans="1:13" x14ac:dyDescent="0.35">
      <c r="A180" s="77"/>
      <c r="B180" s="77"/>
      <c r="D180" s="102"/>
      <c r="E180" s="80"/>
      <c r="F180" s="104"/>
      <c r="G180" s="103"/>
      <c r="H180" s="103"/>
      <c r="M180" s="2"/>
    </row>
    <row r="181" spans="1:13" x14ac:dyDescent="0.35">
      <c r="A181" s="77"/>
      <c r="B181" s="77"/>
      <c r="D181" s="102"/>
      <c r="E181" s="80"/>
      <c r="F181" s="104"/>
      <c r="G181" s="103"/>
      <c r="H181" s="103"/>
    </row>
    <row r="182" spans="1:13" x14ac:dyDescent="0.35">
      <c r="A182" s="77"/>
      <c r="B182" s="77"/>
      <c r="D182" s="102"/>
      <c r="E182" s="80"/>
      <c r="F182" s="104"/>
      <c r="G182" s="103"/>
      <c r="H182" s="103"/>
    </row>
    <row r="183" spans="1:13" x14ac:dyDescent="0.35">
      <c r="A183" s="77"/>
      <c r="B183" s="77"/>
      <c r="D183" s="102"/>
      <c r="E183" s="80"/>
      <c r="F183" s="104"/>
      <c r="G183" s="103"/>
      <c r="H183" s="103"/>
    </row>
    <row r="184" spans="1:13" x14ac:dyDescent="0.35">
      <c r="A184" s="77"/>
      <c r="B184" s="77"/>
      <c r="D184" s="102"/>
      <c r="E184" s="80"/>
      <c r="F184" s="104"/>
      <c r="G184" s="103"/>
      <c r="H184" s="103"/>
    </row>
    <row r="185" spans="1:13" x14ac:dyDescent="0.35">
      <c r="A185" s="77"/>
      <c r="B185" s="77"/>
      <c r="D185" s="102"/>
      <c r="E185" s="80"/>
      <c r="F185" s="104"/>
      <c r="G185" s="103"/>
      <c r="H185" s="103"/>
    </row>
    <row r="186" spans="1:13" x14ac:dyDescent="0.35">
      <c r="A186" s="77"/>
      <c r="B186" s="77"/>
      <c r="D186" s="102"/>
      <c r="E186" s="80"/>
      <c r="F186" s="104"/>
      <c r="G186" s="103"/>
      <c r="H186" s="103"/>
    </row>
    <row r="187" spans="1:13" x14ac:dyDescent="0.35">
      <c r="A187" s="77"/>
      <c r="B187" s="77"/>
      <c r="D187" s="102"/>
      <c r="E187" s="80"/>
      <c r="F187" s="104"/>
      <c r="G187" s="103"/>
      <c r="H187" s="103"/>
    </row>
    <row r="188" spans="1:13" x14ac:dyDescent="0.35">
      <c r="A188" s="77"/>
      <c r="B188" s="77"/>
      <c r="D188" s="102"/>
      <c r="E188" s="80"/>
      <c r="F188" s="104"/>
      <c r="G188" s="103"/>
      <c r="H188" s="103"/>
    </row>
    <row r="189" spans="1:13" x14ac:dyDescent="0.35">
      <c r="A189" s="77"/>
      <c r="B189" s="77"/>
      <c r="D189" s="102"/>
      <c r="E189" s="80"/>
      <c r="F189" s="104"/>
      <c r="G189" s="103"/>
      <c r="H189" s="103"/>
    </row>
    <row r="190" spans="1:13" x14ac:dyDescent="0.35">
      <c r="A190" s="77"/>
      <c r="B190" s="77"/>
      <c r="D190" s="102"/>
      <c r="E190" s="80"/>
      <c r="F190" s="104"/>
      <c r="G190" s="103"/>
      <c r="H190" s="103"/>
    </row>
    <row r="191" spans="1:13" x14ac:dyDescent="0.35">
      <c r="A191" s="77"/>
      <c r="B191" s="77"/>
      <c r="D191" s="102"/>
      <c r="E191" s="80"/>
      <c r="F191" s="104"/>
      <c r="G191" s="103"/>
      <c r="H191" s="103"/>
    </row>
    <row r="192" spans="1:13" x14ac:dyDescent="0.35">
      <c r="A192" s="77"/>
      <c r="B192" s="77"/>
      <c r="D192" s="102"/>
      <c r="E192" s="80"/>
      <c r="F192" s="104"/>
      <c r="G192" s="103"/>
      <c r="H192" s="103"/>
    </row>
    <row r="193" spans="1:8" x14ac:dyDescent="0.35">
      <c r="A193" s="77"/>
      <c r="B193" s="77"/>
      <c r="D193" s="102"/>
      <c r="E193" s="80"/>
      <c r="F193" s="104"/>
      <c r="G193" s="103"/>
      <c r="H193" s="103"/>
    </row>
    <row r="194" spans="1:8" x14ac:dyDescent="0.35">
      <c r="A194" s="77"/>
      <c r="B194" s="77"/>
      <c r="D194" s="102"/>
      <c r="E194" s="80"/>
      <c r="F194" s="104"/>
      <c r="G194" s="103"/>
      <c r="H194" s="103"/>
    </row>
    <row r="195" spans="1:8" x14ac:dyDescent="0.35">
      <c r="A195" s="77"/>
      <c r="B195" s="77"/>
      <c r="D195" s="102"/>
      <c r="E195" s="80"/>
      <c r="F195" s="104"/>
      <c r="G195" s="103"/>
      <c r="H195" s="103"/>
    </row>
    <row r="196" spans="1:8" x14ac:dyDescent="0.35">
      <c r="A196" s="77"/>
      <c r="B196" s="77"/>
      <c r="D196" s="102"/>
      <c r="E196" s="80"/>
      <c r="F196" s="104"/>
      <c r="G196" s="103"/>
      <c r="H196" s="103"/>
    </row>
    <row r="197" spans="1:8" x14ac:dyDescent="0.35">
      <c r="A197" s="77"/>
      <c r="B197" s="77"/>
      <c r="D197" s="102"/>
      <c r="E197" s="80"/>
      <c r="F197" s="104"/>
      <c r="G197" s="103"/>
      <c r="H197" s="103"/>
    </row>
    <row r="198" spans="1:8" x14ac:dyDescent="0.35">
      <c r="A198" s="77"/>
      <c r="B198" s="77"/>
      <c r="D198" s="102"/>
      <c r="E198" s="80"/>
      <c r="F198" s="104"/>
      <c r="G198" s="103"/>
      <c r="H198" s="103"/>
    </row>
    <row r="199" spans="1:8" x14ac:dyDescent="0.35">
      <c r="A199" s="77"/>
      <c r="B199" s="77"/>
      <c r="D199" s="102"/>
      <c r="E199" s="80"/>
      <c r="F199" s="104"/>
      <c r="G199" s="103"/>
      <c r="H199" s="103"/>
    </row>
    <row r="200" spans="1:8" x14ac:dyDescent="0.35">
      <c r="A200" s="80"/>
      <c r="B200" s="80"/>
      <c r="D200" s="102"/>
      <c r="E200" s="80"/>
      <c r="F200" s="104"/>
      <c r="G200" s="103"/>
      <c r="H200" s="103"/>
    </row>
    <row r="201" spans="1:8" x14ac:dyDescent="0.35">
      <c r="A201" s="80"/>
      <c r="B201" s="80"/>
      <c r="D201" s="102"/>
      <c r="E201" s="80"/>
      <c r="F201" s="104"/>
      <c r="G201" s="103"/>
      <c r="H201" s="103"/>
    </row>
    <row r="202" spans="1:8" x14ac:dyDescent="0.35">
      <c r="A202" s="80"/>
      <c r="B202" s="80"/>
      <c r="D202" s="102"/>
      <c r="E202" s="80"/>
      <c r="F202" s="104"/>
      <c r="G202" s="103"/>
      <c r="H202" s="103"/>
    </row>
    <row r="203" spans="1:8" x14ac:dyDescent="0.35">
      <c r="A203" s="80"/>
      <c r="B203" s="80"/>
      <c r="D203" s="102"/>
      <c r="E203" s="80"/>
      <c r="F203" s="104"/>
      <c r="G203" s="103"/>
      <c r="H203" s="103"/>
    </row>
    <row r="204" spans="1:8" x14ac:dyDescent="0.35">
      <c r="A204" s="80"/>
      <c r="B204" s="80"/>
      <c r="D204" s="102"/>
      <c r="E204" s="80"/>
      <c r="F204" s="104"/>
      <c r="G204" s="103"/>
      <c r="H204" s="103"/>
    </row>
    <row r="205" spans="1:8" x14ac:dyDescent="0.35">
      <c r="A205" s="80"/>
      <c r="B205" s="80"/>
      <c r="D205" s="102"/>
      <c r="E205" s="80"/>
      <c r="F205" s="104"/>
      <c r="G205" s="103"/>
      <c r="H205" s="103"/>
    </row>
    <row r="206" spans="1:8" x14ac:dyDescent="0.35">
      <c r="A206" s="80"/>
      <c r="B206" s="80"/>
      <c r="D206" s="102"/>
      <c r="E206" s="80"/>
      <c r="F206" s="104"/>
      <c r="G206" s="103"/>
      <c r="H206" s="103"/>
    </row>
    <row r="207" spans="1:8" x14ac:dyDescent="0.35">
      <c r="A207" s="80"/>
      <c r="B207" s="80"/>
      <c r="D207" s="102"/>
      <c r="E207" s="80"/>
      <c r="F207" s="104"/>
      <c r="G207" s="103"/>
      <c r="H207" s="103"/>
    </row>
    <row r="208" spans="1:8" x14ac:dyDescent="0.35">
      <c r="A208" s="80"/>
      <c r="B208" s="80"/>
      <c r="D208" s="102"/>
      <c r="E208" s="80"/>
      <c r="F208" s="104"/>
      <c r="G208" s="103"/>
      <c r="H208" s="103"/>
    </row>
    <row r="209" spans="1:8" x14ac:dyDescent="0.35">
      <c r="A209" s="80"/>
      <c r="B209" s="80"/>
      <c r="D209" s="102"/>
      <c r="E209" s="80"/>
      <c r="F209" s="104"/>
      <c r="G209" s="103"/>
      <c r="H209" s="103"/>
    </row>
    <row r="210" spans="1:8" x14ac:dyDescent="0.35">
      <c r="A210" s="80"/>
      <c r="B210" s="80"/>
      <c r="D210" s="102"/>
      <c r="E210" s="80"/>
      <c r="F210" s="104"/>
      <c r="G210" s="103"/>
      <c r="H210" s="103"/>
    </row>
    <row r="211" spans="1:8" x14ac:dyDescent="0.35">
      <c r="A211" s="80"/>
      <c r="B211" s="80"/>
      <c r="D211" s="102"/>
      <c r="E211" s="80"/>
      <c r="F211" s="104"/>
      <c r="G211" s="103"/>
      <c r="H211" s="103"/>
    </row>
    <row r="212" spans="1:8" x14ac:dyDescent="0.35">
      <c r="A212" s="80"/>
      <c r="B212" s="80"/>
      <c r="D212" s="102"/>
      <c r="E212" s="80"/>
      <c r="F212" s="104"/>
      <c r="G212" s="103"/>
      <c r="H212" s="103"/>
    </row>
    <row r="213" spans="1:8" x14ac:dyDescent="0.35">
      <c r="A213" s="80"/>
      <c r="B213" s="80"/>
      <c r="D213" s="102"/>
      <c r="E213" s="80"/>
      <c r="F213" s="104"/>
      <c r="G213" s="103"/>
      <c r="H213" s="103"/>
    </row>
    <row r="214" spans="1:8" x14ac:dyDescent="0.35">
      <c r="A214" s="80"/>
      <c r="B214" s="80"/>
      <c r="D214" s="102"/>
      <c r="E214" s="80"/>
      <c r="F214" s="104"/>
      <c r="G214" s="103"/>
      <c r="H214" s="103"/>
    </row>
    <row r="215" spans="1:8" x14ac:dyDescent="0.35">
      <c r="A215" s="80"/>
      <c r="B215" s="80"/>
      <c r="D215" s="102"/>
      <c r="E215" s="80"/>
      <c r="F215" s="104"/>
      <c r="G215" s="103"/>
      <c r="H215" s="103"/>
    </row>
    <row r="216" spans="1:8" x14ac:dyDescent="0.35">
      <c r="A216" s="80"/>
      <c r="B216" s="80"/>
      <c r="D216" s="102"/>
      <c r="E216" s="80"/>
      <c r="F216" s="104"/>
      <c r="G216" s="103"/>
      <c r="H216" s="103"/>
    </row>
    <row r="217" spans="1:8" x14ac:dyDescent="0.35">
      <c r="A217" s="80"/>
      <c r="B217" s="80"/>
      <c r="D217" s="102"/>
      <c r="E217" s="80"/>
      <c r="F217" s="104"/>
      <c r="G217" s="103"/>
      <c r="H217" s="103"/>
    </row>
    <row r="218" spans="1:8" x14ac:dyDescent="0.35">
      <c r="A218" s="80"/>
      <c r="B218" s="80"/>
      <c r="D218" s="102"/>
      <c r="E218" s="80"/>
      <c r="F218" s="104"/>
      <c r="G218" s="103"/>
      <c r="H218" s="103"/>
    </row>
    <row r="219" spans="1:8" x14ac:dyDescent="0.35">
      <c r="A219" s="80"/>
      <c r="B219" s="80"/>
      <c r="D219" s="102"/>
      <c r="E219" s="80"/>
      <c r="F219" s="104"/>
      <c r="G219" s="103"/>
      <c r="H219" s="103"/>
    </row>
    <row r="220" spans="1:8" x14ac:dyDescent="0.35">
      <c r="A220" s="80"/>
      <c r="B220" s="80"/>
      <c r="D220" s="102"/>
      <c r="E220" s="80"/>
      <c r="F220" s="104"/>
      <c r="G220" s="103"/>
      <c r="H220" s="103"/>
    </row>
    <row r="221" spans="1:8" x14ac:dyDescent="0.35">
      <c r="A221" s="80"/>
      <c r="B221" s="80"/>
      <c r="D221" s="102"/>
      <c r="E221" s="80"/>
      <c r="F221" s="104"/>
      <c r="G221" s="103"/>
      <c r="H221" s="103"/>
    </row>
    <row r="222" spans="1:8" x14ac:dyDescent="0.35">
      <c r="A222" s="80"/>
      <c r="B222" s="80"/>
      <c r="D222" s="102"/>
      <c r="E222" s="80"/>
      <c r="F222" s="104"/>
      <c r="G222" s="103"/>
      <c r="H222" s="103"/>
    </row>
    <row r="223" spans="1:8" x14ac:dyDescent="0.35">
      <c r="A223" s="80"/>
      <c r="B223" s="80"/>
      <c r="D223" s="102"/>
      <c r="E223" s="80"/>
      <c r="F223" s="104"/>
      <c r="G223" s="103"/>
      <c r="H223" s="103"/>
    </row>
    <row r="224" spans="1:8" x14ac:dyDescent="0.35">
      <c r="A224" s="80"/>
      <c r="B224" s="80"/>
      <c r="D224" s="102"/>
      <c r="E224" s="80"/>
      <c r="F224" s="104"/>
      <c r="G224" s="103"/>
      <c r="H224" s="103"/>
    </row>
    <row r="225" spans="1:8" x14ac:dyDescent="0.35">
      <c r="A225" s="80"/>
      <c r="B225" s="80"/>
      <c r="D225" s="102"/>
      <c r="E225" s="80"/>
      <c r="F225" s="104"/>
      <c r="G225" s="103"/>
      <c r="H225" s="103"/>
    </row>
    <row r="226" spans="1:8" x14ac:dyDescent="0.35">
      <c r="A226" s="80"/>
      <c r="B226" s="80"/>
      <c r="D226" s="102"/>
      <c r="E226" s="80"/>
      <c r="F226" s="104"/>
      <c r="G226" s="103"/>
      <c r="H226" s="103"/>
    </row>
    <row r="227" spans="1:8" x14ac:dyDescent="0.35">
      <c r="A227" s="80"/>
      <c r="B227" s="80"/>
      <c r="D227" s="102"/>
      <c r="E227" s="80"/>
      <c r="F227" s="104"/>
      <c r="G227" s="103"/>
      <c r="H227" s="103"/>
    </row>
    <row r="228" spans="1:8" x14ac:dyDescent="0.35">
      <c r="A228" s="80"/>
      <c r="B228" s="80"/>
      <c r="D228" s="102"/>
      <c r="E228" s="80"/>
      <c r="F228" s="104"/>
      <c r="G228" s="103"/>
      <c r="H228" s="103"/>
    </row>
    <row r="229" spans="1:8" x14ac:dyDescent="0.35">
      <c r="A229" s="80"/>
      <c r="B229" s="80"/>
      <c r="D229" s="102"/>
      <c r="E229" s="80"/>
      <c r="F229" s="104"/>
      <c r="G229" s="103"/>
      <c r="H229" s="103"/>
    </row>
    <row r="230" spans="1:8" x14ac:dyDescent="0.35">
      <c r="A230" s="80"/>
      <c r="B230" s="80"/>
      <c r="D230" s="102"/>
      <c r="E230" s="80"/>
      <c r="F230" s="104"/>
      <c r="G230" s="103"/>
      <c r="H230" s="103"/>
    </row>
    <row r="231" spans="1:8" x14ac:dyDescent="0.35">
      <c r="A231" s="80"/>
      <c r="B231" s="80"/>
      <c r="D231" s="102"/>
      <c r="E231" s="80"/>
      <c r="F231" s="104"/>
      <c r="G231" s="103"/>
      <c r="H231" s="103"/>
    </row>
    <row r="232" spans="1:8" x14ac:dyDescent="0.35">
      <c r="A232" s="80"/>
      <c r="B232" s="80"/>
      <c r="D232" s="102"/>
      <c r="E232" s="80"/>
      <c r="F232" s="104"/>
      <c r="G232" s="103"/>
      <c r="H232" s="103"/>
    </row>
    <row r="233" spans="1:8" x14ac:dyDescent="0.35">
      <c r="A233" s="80"/>
      <c r="B233" s="80"/>
      <c r="D233" s="102"/>
      <c r="E233" s="80"/>
      <c r="F233" s="104"/>
      <c r="G233" s="103"/>
      <c r="H233" s="103"/>
    </row>
    <row r="234" spans="1:8" x14ac:dyDescent="0.35">
      <c r="A234" s="80"/>
      <c r="B234" s="80"/>
      <c r="D234" s="102"/>
      <c r="E234" s="80"/>
      <c r="F234" s="104"/>
      <c r="G234" s="103"/>
      <c r="H234" s="103"/>
    </row>
    <row r="235" spans="1:8" x14ac:dyDescent="0.35">
      <c r="A235" s="80"/>
      <c r="B235" s="80"/>
      <c r="D235" s="102"/>
      <c r="E235" s="80"/>
      <c r="F235" s="104"/>
      <c r="G235" s="103"/>
      <c r="H235" s="103"/>
    </row>
    <row r="236" spans="1:8" x14ac:dyDescent="0.35">
      <c r="A236" s="80"/>
      <c r="B236" s="80"/>
      <c r="D236" s="102"/>
      <c r="E236" s="80"/>
      <c r="F236" s="104"/>
      <c r="G236" s="103"/>
      <c r="H236" s="103"/>
    </row>
    <row r="237" spans="1:8" x14ac:dyDescent="0.35">
      <c r="A237" s="80"/>
      <c r="B237" s="80"/>
      <c r="D237" s="102"/>
      <c r="E237" s="80"/>
      <c r="F237" s="104"/>
      <c r="G237" s="103"/>
      <c r="H237" s="103"/>
    </row>
    <row r="238" spans="1:8" x14ac:dyDescent="0.35">
      <c r="A238" s="80"/>
      <c r="B238" s="80"/>
      <c r="D238" s="102"/>
      <c r="E238" s="80"/>
      <c r="F238" s="104"/>
      <c r="G238" s="103"/>
      <c r="H238" s="103"/>
    </row>
    <row r="239" spans="1:8" x14ac:dyDescent="0.35">
      <c r="A239" s="80"/>
      <c r="B239" s="80"/>
      <c r="D239" s="102"/>
      <c r="E239" s="80"/>
      <c r="F239" s="104"/>
      <c r="G239" s="103"/>
      <c r="H239" s="103"/>
    </row>
    <row r="240" spans="1:8" x14ac:dyDescent="0.35">
      <c r="A240" s="80"/>
      <c r="B240" s="80"/>
      <c r="D240" s="102"/>
      <c r="E240" s="80"/>
      <c r="F240" s="104"/>
      <c r="G240" s="103"/>
      <c r="H240" s="103"/>
    </row>
    <row r="241" spans="1:8" x14ac:dyDescent="0.35">
      <c r="A241" s="80"/>
      <c r="B241" s="80"/>
      <c r="D241" s="102"/>
      <c r="E241" s="80"/>
      <c r="F241" s="104"/>
      <c r="G241" s="103"/>
      <c r="H241" s="103"/>
    </row>
    <row r="242" spans="1:8" x14ac:dyDescent="0.35">
      <c r="A242" s="80"/>
      <c r="B242" s="80"/>
      <c r="D242" s="102"/>
      <c r="E242" s="80"/>
      <c r="F242" s="104"/>
      <c r="G242" s="103"/>
      <c r="H242" s="103"/>
    </row>
    <row r="243" spans="1:8" x14ac:dyDescent="0.35">
      <c r="A243" s="80"/>
      <c r="B243" s="80"/>
      <c r="D243" s="102"/>
      <c r="E243" s="80"/>
      <c r="F243" s="104"/>
      <c r="G243" s="103"/>
      <c r="H243" s="103"/>
    </row>
    <row r="244" spans="1:8" x14ac:dyDescent="0.35">
      <c r="A244" s="80"/>
      <c r="B244" s="80"/>
      <c r="D244" s="102"/>
      <c r="E244" s="80"/>
      <c r="F244" s="104"/>
      <c r="G244" s="103"/>
      <c r="H244" s="103"/>
    </row>
    <row r="245" spans="1:8" x14ac:dyDescent="0.35">
      <c r="A245" s="80"/>
      <c r="B245" s="80"/>
      <c r="D245" s="102"/>
      <c r="E245" s="80"/>
      <c r="F245" s="104"/>
      <c r="G245" s="103"/>
      <c r="H245" s="103"/>
    </row>
    <row r="246" spans="1:8" x14ac:dyDescent="0.35">
      <c r="A246" s="80"/>
      <c r="B246" s="80"/>
      <c r="D246" s="102"/>
      <c r="E246" s="80"/>
      <c r="F246" s="104"/>
      <c r="G246" s="103"/>
      <c r="H246" s="103"/>
    </row>
    <row r="247" spans="1:8" x14ac:dyDescent="0.35">
      <c r="A247" s="80"/>
      <c r="B247" s="80"/>
      <c r="D247" s="102"/>
      <c r="E247" s="80"/>
      <c r="F247" s="104"/>
      <c r="G247" s="103"/>
      <c r="H247" s="103"/>
    </row>
    <row r="248" spans="1:8" x14ac:dyDescent="0.35">
      <c r="A248" s="80"/>
      <c r="B248" s="80"/>
      <c r="D248" s="102"/>
      <c r="E248" s="80"/>
      <c r="F248" s="104"/>
      <c r="G248" s="103"/>
      <c r="H248" s="103"/>
    </row>
    <row r="249" spans="1:8" x14ac:dyDescent="0.35">
      <c r="A249" s="80"/>
      <c r="B249" s="80"/>
      <c r="D249" s="102"/>
      <c r="E249" s="80"/>
      <c r="F249" s="104"/>
      <c r="G249" s="103"/>
      <c r="H249" s="103"/>
    </row>
    <row r="250" spans="1:8" x14ac:dyDescent="0.35">
      <c r="A250" s="80"/>
      <c r="B250" s="80"/>
      <c r="D250" s="102"/>
      <c r="E250" s="80"/>
      <c r="F250" s="104"/>
      <c r="G250" s="103"/>
      <c r="H250" s="103"/>
    </row>
    <row r="251" spans="1:8" x14ac:dyDescent="0.35">
      <c r="A251" s="80"/>
      <c r="B251" s="80"/>
      <c r="D251" s="102"/>
      <c r="E251" s="80"/>
      <c r="F251" s="104"/>
      <c r="G251" s="103"/>
      <c r="H251" s="103"/>
    </row>
    <row r="252" spans="1:8" x14ac:dyDescent="0.35">
      <c r="A252" s="80"/>
      <c r="B252" s="80"/>
      <c r="D252" s="102"/>
      <c r="E252" s="80"/>
      <c r="F252" s="104"/>
      <c r="G252" s="103"/>
      <c r="H252" s="103"/>
    </row>
    <row r="253" spans="1:8" x14ac:dyDescent="0.35">
      <c r="A253" s="80"/>
      <c r="B253" s="80"/>
      <c r="D253" s="102"/>
      <c r="E253" s="80"/>
      <c r="F253" s="104"/>
      <c r="G253" s="103"/>
      <c r="H253" s="103"/>
    </row>
    <row r="254" spans="1:8" x14ac:dyDescent="0.35">
      <c r="A254" s="80"/>
      <c r="B254" s="80"/>
      <c r="D254" s="102"/>
      <c r="E254" s="80"/>
      <c r="F254" s="104"/>
      <c r="G254" s="103"/>
      <c r="H254" s="103"/>
    </row>
    <row r="255" spans="1:8" x14ac:dyDescent="0.35">
      <c r="A255" s="80"/>
      <c r="B255" s="80"/>
      <c r="D255" s="102"/>
      <c r="E255" s="80"/>
      <c r="F255" s="104"/>
      <c r="G255" s="103"/>
      <c r="H255" s="103"/>
    </row>
    <row r="256" spans="1:8" x14ac:dyDescent="0.35">
      <c r="A256" s="80"/>
      <c r="B256" s="80"/>
      <c r="D256" s="102"/>
      <c r="E256" s="80"/>
      <c r="F256" s="104"/>
      <c r="G256" s="103"/>
      <c r="H256" s="103"/>
    </row>
    <row r="257" spans="1:8" x14ac:dyDescent="0.35">
      <c r="A257" s="80"/>
      <c r="B257" s="80"/>
      <c r="D257" s="102"/>
      <c r="E257" s="80"/>
      <c r="F257" s="104"/>
      <c r="G257" s="103"/>
      <c r="H257" s="103"/>
    </row>
    <row r="258" spans="1:8" x14ac:dyDescent="0.35">
      <c r="A258" s="80"/>
      <c r="B258" s="80"/>
      <c r="D258" s="102"/>
      <c r="E258" s="80"/>
      <c r="F258" s="104"/>
      <c r="G258" s="103"/>
      <c r="H258" s="103"/>
    </row>
    <row r="259" spans="1:8" x14ac:dyDescent="0.35">
      <c r="A259" s="80"/>
      <c r="B259" s="80"/>
      <c r="D259" s="102"/>
      <c r="E259" s="80"/>
      <c r="F259" s="104"/>
      <c r="G259" s="103"/>
      <c r="H259" s="103"/>
    </row>
    <row r="260" spans="1:8" x14ac:dyDescent="0.35">
      <c r="A260" s="80"/>
      <c r="B260" s="80"/>
      <c r="D260" s="102"/>
      <c r="E260" s="80"/>
      <c r="F260" s="104"/>
      <c r="G260" s="103"/>
      <c r="H260" s="103"/>
    </row>
    <row r="261" spans="1:8" x14ac:dyDescent="0.35">
      <c r="A261" s="80"/>
      <c r="B261" s="80"/>
      <c r="D261" s="102"/>
      <c r="E261" s="80"/>
      <c r="F261" s="104"/>
      <c r="G261" s="103"/>
      <c r="H261" s="103"/>
    </row>
    <row r="262" spans="1:8" x14ac:dyDescent="0.35">
      <c r="A262" s="80"/>
      <c r="B262" s="80"/>
      <c r="D262" s="102"/>
      <c r="E262" s="80"/>
      <c r="F262" s="104"/>
      <c r="G262" s="103"/>
      <c r="H262" s="103"/>
    </row>
    <row r="263" spans="1:8" x14ac:dyDescent="0.35">
      <c r="A263" s="80"/>
      <c r="B263" s="80"/>
      <c r="D263" s="102"/>
      <c r="E263" s="80"/>
      <c r="F263" s="104"/>
      <c r="G263" s="103"/>
      <c r="H263" s="103"/>
    </row>
    <row r="264" spans="1:8" x14ac:dyDescent="0.35">
      <c r="A264" s="80"/>
      <c r="B264" s="80"/>
      <c r="D264" s="102"/>
      <c r="E264" s="80"/>
      <c r="F264" s="104"/>
      <c r="G264" s="103"/>
      <c r="H264" s="103"/>
    </row>
    <row r="265" spans="1:8" x14ac:dyDescent="0.35">
      <c r="A265" s="80"/>
      <c r="B265" s="80"/>
      <c r="D265" s="102"/>
      <c r="E265" s="80"/>
      <c r="F265" s="104"/>
      <c r="G265" s="103"/>
      <c r="H265" s="103"/>
    </row>
    <row r="266" spans="1:8" x14ac:dyDescent="0.35">
      <c r="A266" s="80"/>
      <c r="B266" s="80"/>
      <c r="D266" s="102"/>
      <c r="E266" s="80"/>
      <c r="F266" s="104"/>
      <c r="G266" s="103"/>
      <c r="H266" s="103"/>
    </row>
    <row r="267" spans="1:8" x14ac:dyDescent="0.35">
      <c r="A267" s="80"/>
      <c r="B267" s="80"/>
      <c r="D267" s="102"/>
      <c r="E267" s="80"/>
      <c r="F267" s="104"/>
      <c r="G267" s="103"/>
      <c r="H267" s="103"/>
    </row>
    <row r="268" spans="1:8" x14ac:dyDescent="0.35">
      <c r="A268" s="80"/>
      <c r="B268" s="80"/>
      <c r="D268" s="102"/>
      <c r="E268" s="80"/>
      <c r="F268" s="104"/>
      <c r="G268" s="103"/>
      <c r="H268" s="103"/>
    </row>
    <row r="269" spans="1:8" x14ac:dyDescent="0.35">
      <c r="A269" s="80"/>
      <c r="B269" s="80"/>
      <c r="D269" s="102"/>
      <c r="E269" s="80"/>
      <c r="F269" s="104"/>
      <c r="G269" s="103"/>
      <c r="H269" s="103"/>
    </row>
    <row r="270" spans="1:8" x14ac:dyDescent="0.35">
      <c r="A270" s="80"/>
      <c r="B270" s="80"/>
      <c r="D270" s="102"/>
      <c r="E270" s="80"/>
      <c r="F270" s="104"/>
      <c r="G270" s="103"/>
      <c r="H270" s="103"/>
    </row>
    <row r="271" spans="1:8" x14ac:dyDescent="0.35">
      <c r="A271" s="80"/>
      <c r="B271" s="80"/>
      <c r="D271" s="102"/>
      <c r="E271" s="80"/>
      <c r="F271" s="104"/>
      <c r="G271" s="103"/>
      <c r="H271" s="103"/>
    </row>
    <row r="272" spans="1:8" x14ac:dyDescent="0.35">
      <c r="A272" s="80"/>
      <c r="B272" s="80"/>
      <c r="D272" s="102"/>
      <c r="E272" s="80"/>
      <c r="F272" s="104"/>
      <c r="G272" s="103"/>
      <c r="H272" s="103"/>
    </row>
    <row r="273" spans="1:8" x14ac:dyDescent="0.35">
      <c r="A273" s="80"/>
      <c r="B273" s="80"/>
      <c r="D273" s="102"/>
      <c r="E273" s="80"/>
      <c r="F273" s="104"/>
      <c r="G273" s="103"/>
      <c r="H273" s="103"/>
    </row>
    <row r="274" spans="1:8" x14ac:dyDescent="0.35">
      <c r="A274" s="80"/>
      <c r="B274" s="80"/>
      <c r="D274" s="102"/>
      <c r="E274" s="80"/>
      <c r="F274" s="104"/>
      <c r="G274" s="103"/>
      <c r="H274" s="103"/>
    </row>
    <row r="275" spans="1:8" x14ac:dyDescent="0.35">
      <c r="A275" s="80"/>
      <c r="B275" s="80"/>
      <c r="D275" s="102"/>
      <c r="E275" s="80"/>
      <c r="F275" s="104"/>
      <c r="G275" s="103"/>
      <c r="H275" s="103"/>
    </row>
    <row r="276" spans="1:8" x14ac:dyDescent="0.35">
      <c r="A276" s="80"/>
      <c r="B276" s="80"/>
      <c r="D276" s="102"/>
      <c r="E276" s="80"/>
      <c r="F276" s="104"/>
      <c r="G276" s="103"/>
      <c r="H276" s="103"/>
    </row>
    <row r="277" spans="1:8" x14ac:dyDescent="0.35">
      <c r="A277" s="80"/>
      <c r="B277" s="80"/>
      <c r="D277" s="102"/>
      <c r="E277" s="80"/>
      <c r="F277" s="104"/>
      <c r="G277" s="103"/>
      <c r="H277" s="103"/>
    </row>
    <row r="278" spans="1:8" x14ac:dyDescent="0.35">
      <c r="A278" s="80"/>
      <c r="B278" s="80"/>
      <c r="D278" s="102"/>
      <c r="E278" s="80"/>
      <c r="F278" s="104"/>
      <c r="G278" s="103"/>
      <c r="H278" s="103"/>
    </row>
    <row r="279" spans="1:8" x14ac:dyDescent="0.35">
      <c r="A279" s="80"/>
      <c r="B279" s="80"/>
      <c r="D279" s="102"/>
      <c r="E279" s="80"/>
      <c r="F279" s="104"/>
      <c r="G279" s="103"/>
      <c r="H279" s="103"/>
    </row>
    <row r="280" spans="1:8" x14ac:dyDescent="0.35">
      <c r="A280" s="80"/>
      <c r="B280" s="80"/>
      <c r="D280" s="102"/>
      <c r="E280" s="80"/>
      <c r="F280" s="104"/>
      <c r="G280" s="103"/>
      <c r="H280" s="103"/>
    </row>
    <row r="281" spans="1:8" x14ac:dyDescent="0.35">
      <c r="A281" s="80"/>
      <c r="B281" s="80"/>
      <c r="D281" s="102"/>
      <c r="E281" s="80"/>
      <c r="F281" s="104"/>
      <c r="G281" s="103"/>
      <c r="H281" s="103"/>
    </row>
    <row r="282" spans="1:8" x14ac:dyDescent="0.35">
      <c r="A282" s="80"/>
      <c r="B282" s="80"/>
      <c r="D282" s="102"/>
      <c r="E282" s="80"/>
      <c r="F282" s="104"/>
      <c r="G282" s="103"/>
      <c r="H282" s="103"/>
    </row>
    <row r="283" spans="1:8" x14ac:dyDescent="0.35">
      <c r="A283" s="80"/>
      <c r="B283" s="80"/>
      <c r="D283" s="102"/>
      <c r="E283" s="80"/>
      <c r="F283" s="104"/>
      <c r="G283" s="103"/>
      <c r="H283" s="103"/>
    </row>
    <row r="284" spans="1:8" x14ac:dyDescent="0.35">
      <c r="A284" s="80"/>
      <c r="B284" s="80"/>
      <c r="D284" s="102"/>
      <c r="E284" s="80"/>
      <c r="F284" s="104"/>
      <c r="G284" s="103"/>
      <c r="H284" s="103"/>
    </row>
    <row r="285" spans="1:8" x14ac:dyDescent="0.35">
      <c r="A285" s="80"/>
      <c r="B285" s="80"/>
      <c r="D285" s="102"/>
      <c r="E285" s="80"/>
      <c r="F285" s="104"/>
      <c r="G285" s="103"/>
      <c r="H285" s="103"/>
    </row>
    <row r="286" spans="1:8" x14ac:dyDescent="0.35">
      <c r="A286" s="80"/>
      <c r="B286" s="80"/>
      <c r="D286" s="102"/>
      <c r="E286" s="80"/>
      <c r="F286" s="104"/>
      <c r="G286" s="103"/>
      <c r="H286" s="103"/>
    </row>
    <row r="287" spans="1:8" x14ac:dyDescent="0.35">
      <c r="A287" s="80"/>
      <c r="B287" s="80"/>
      <c r="D287" s="102"/>
      <c r="E287" s="80"/>
      <c r="F287" s="104"/>
      <c r="G287" s="103"/>
      <c r="H287" s="103"/>
    </row>
    <row r="288" spans="1:8" x14ac:dyDescent="0.35">
      <c r="A288" s="80"/>
      <c r="B288" s="80"/>
      <c r="D288" s="102"/>
      <c r="E288" s="80"/>
      <c r="F288" s="104"/>
      <c r="G288" s="103"/>
      <c r="H288" s="103"/>
    </row>
    <row r="289" spans="1:8" x14ac:dyDescent="0.35">
      <c r="A289" s="80"/>
      <c r="B289" s="80"/>
      <c r="D289" s="102"/>
      <c r="E289" s="80"/>
      <c r="F289" s="104"/>
      <c r="G289" s="103"/>
      <c r="H289" s="103"/>
    </row>
    <row r="290" spans="1:8" x14ac:dyDescent="0.35">
      <c r="A290" s="80"/>
      <c r="B290" s="80"/>
      <c r="D290" s="102"/>
      <c r="E290" s="80"/>
      <c r="F290" s="104"/>
      <c r="G290" s="103"/>
      <c r="H290" s="103"/>
    </row>
    <row r="308" spans="7:8" x14ac:dyDescent="0.35">
      <c r="G308" s="70">
        <f>SUM(G172:G307)</f>
        <v>0</v>
      </c>
      <c r="H308" s="70">
        <f>SUM(H172:H307)</f>
        <v>0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&amp;LSCI - OD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28"/>
  <sheetViews>
    <sheetView zoomScaleNormal="100" workbookViewId="0">
      <selection sqref="A1:H3"/>
    </sheetView>
  </sheetViews>
  <sheetFormatPr baseColWidth="10" defaultColWidth="8.54296875" defaultRowHeight="14.5" x14ac:dyDescent="0.35"/>
  <cols>
    <col min="1" max="1" width="11.54296875" style="47" customWidth="1"/>
    <col min="2" max="3" width="3.54296875" style="1" customWidth="1"/>
    <col min="4" max="4" width="10.54296875" customWidth="1"/>
    <col min="5" max="5" width="9.54296875" style="1" customWidth="1"/>
    <col min="6" max="6" width="30.54296875" customWidth="1"/>
    <col min="7" max="8" width="12.54296875" style="2" customWidth="1"/>
    <col min="10" max="10" width="8.54296875" style="74"/>
    <col min="12" max="12" width="10.54296875" bestFit="1" customWidth="1"/>
    <col min="13" max="13" width="4.81640625" customWidth="1"/>
    <col min="14" max="14" width="4.1796875" customWidth="1"/>
    <col min="17" max="17" width="17.453125" bestFit="1" customWidth="1"/>
    <col min="18" max="18" width="9.90625" bestFit="1" customWidth="1"/>
    <col min="19" max="19" width="9.81640625" customWidth="1"/>
  </cols>
  <sheetData>
    <row r="1" spans="2:23" x14ac:dyDescent="0.35">
      <c r="B1" s="131"/>
      <c r="C1" s="131"/>
      <c r="D1" s="82"/>
      <c r="E1" s="83"/>
      <c r="F1" s="82"/>
      <c r="G1" s="84"/>
      <c r="H1" s="84"/>
      <c r="L1" s="77">
        <f>A1</f>
        <v>0</v>
      </c>
      <c r="M1" s="77"/>
      <c r="N1" s="131">
        <f>C1</f>
        <v>0</v>
      </c>
      <c r="O1" s="78">
        <f>D1</f>
        <v>0</v>
      </c>
      <c r="P1" s="79">
        <f>E1</f>
        <v>0</v>
      </c>
      <c r="Q1" s="79">
        <f>F1</f>
        <v>0</v>
      </c>
      <c r="R1" s="80"/>
      <c r="S1" s="81">
        <f>G1</f>
        <v>0</v>
      </c>
    </row>
    <row r="2" spans="2:23" x14ac:dyDescent="0.35">
      <c r="B2" s="131"/>
      <c r="C2" s="131"/>
      <c r="D2" s="82"/>
      <c r="E2" s="83"/>
      <c r="F2" s="82"/>
      <c r="G2" s="84"/>
      <c r="H2" s="84"/>
      <c r="L2" s="77">
        <f>L1</f>
        <v>0</v>
      </c>
      <c r="M2" s="77"/>
      <c r="N2" s="131">
        <v>5</v>
      </c>
      <c r="O2" s="82">
        <v>512100</v>
      </c>
      <c r="P2" s="83">
        <f>P1</f>
        <v>0</v>
      </c>
      <c r="Q2" s="82">
        <f>Q1</f>
        <v>0</v>
      </c>
      <c r="R2" s="81">
        <f>S1</f>
        <v>0</v>
      </c>
      <c r="S2" s="84"/>
      <c r="U2">
        <v>150</v>
      </c>
      <c r="W2">
        <f>U2</f>
        <v>150</v>
      </c>
    </row>
    <row r="3" spans="2:23" x14ac:dyDescent="0.35">
      <c r="B3" s="131"/>
      <c r="C3" s="131"/>
      <c r="D3" s="82"/>
      <c r="E3" s="83"/>
      <c r="F3" s="82"/>
      <c r="G3" s="84"/>
      <c r="H3" s="84"/>
      <c r="L3" s="80"/>
      <c r="M3" s="80"/>
      <c r="N3" s="131"/>
      <c r="O3" s="80"/>
      <c r="P3" s="80"/>
      <c r="Q3" s="80"/>
      <c r="R3" s="80"/>
      <c r="S3" s="80"/>
      <c r="V3">
        <f>U2-V4</f>
        <v>120.6</v>
      </c>
    </row>
    <row r="4" spans="2:23" x14ac:dyDescent="0.35">
      <c r="B4" s="131"/>
      <c r="C4" s="131"/>
      <c r="D4" s="82"/>
      <c r="E4" s="83"/>
      <c r="F4" s="82"/>
      <c r="G4" s="84"/>
      <c r="H4" s="84"/>
      <c r="J4" s="76"/>
      <c r="L4" s="77">
        <f>A4</f>
        <v>0</v>
      </c>
      <c r="M4" s="77"/>
      <c r="N4" s="131">
        <f>C4</f>
        <v>0</v>
      </c>
      <c r="O4" s="78">
        <f>D4</f>
        <v>0</v>
      </c>
      <c r="P4" s="79">
        <f>E4</f>
        <v>0</v>
      </c>
      <c r="Q4" s="79">
        <f>F4</f>
        <v>0</v>
      </c>
      <c r="R4" s="80"/>
      <c r="S4" s="81">
        <f>G4</f>
        <v>0</v>
      </c>
      <c r="V4">
        <f>(U2/100)*19.6</f>
        <v>29.400000000000002</v>
      </c>
    </row>
    <row r="5" spans="2:23" x14ac:dyDescent="0.35">
      <c r="B5" s="131"/>
      <c r="C5" s="131"/>
      <c r="D5" s="82"/>
      <c r="E5" s="83"/>
      <c r="F5" s="82"/>
      <c r="G5" s="84"/>
      <c r="H5" s="84"/>
      <c r="L5" s="77">
        <f>L4</f>
        <v>0</v>
      </c>
      <c r="M5" s="77"/>
      <c r="N5" s="131">
        <v>5</v>
      </c>
      <c r="O5" s="82">
        <v>512100</v>
      </c>
      <c r="P5" s="83">
        <f>P4</f>
        <v>0</v>
      </c>
      <c r="Q5" s="82">
        <f>Q4</f>
        <v>0</v>
      </c>
      <c r="R5" s="81">
        <f>S4</f>
        <v>0</v>
      </c>
      <c r="S5" s="84"/>
    </row>
    <row r="6" spans="2:23" x14ac:dyDescent="0.35">
      <c r="B6" s="131"/>
      <c r="C6" s="131"/>
      <c r="D6" s="82"/>
      <c r="E6" s="83"/>
      <c r="F6" s="82"/>
      <c r="G6" s="84"/>
      <c r="H6" s="84"/>
      <c r="L6" s="77"/>
      <c r="M6" s="77"/>
      <c r="N6" s="131"/>
      <c r="O6" s="82"/>
      <c r="P6" s="83"/>
      <c r="Q6" s="82"/>
      <c r="R6" s="84"/>
      <c r="S6" s="84"/>
    </row>
    <row r="7" spans="2:23" x14ac:dyDescent="0.35">
      <c r="B7" s="131"/>
      <c r="C7" s="131"/>
      <c r="D7" s="82"/>
      <c r="E7" s="83"/>
      <c r="F7" s="82"/>
      <c r="G7" s="84"/>
      <c r="H7" s="84"/>
      <c r="L7" s="77">
        <f>A7</f>
        <v>0</v>
      </c>
      <c r="M7" s="77"/>
      <c r="N7" s="131">
        <f>C7</f>
        <v>0</v>
      </c>
      <c r="O7" s="78">
        <f>D7</f>
        <v>0</v>
      </c>
      <c r="P7" s="79">
        <f>E7</f>
        <v>0</v>
      </c>
      <c r="Q7" s="79">
        <f>F7</f>
        <v>0</v>
      </c>
      <c r="R7" s="80"/>
      <c r="S7" s="81">
        <f>G7</f>
        <v>0</v>
      </c>
    </row>
    <row r="8" spans="2:23" x14ac:dyDescent="0.35">
      <c r="B8" s="131"/>
      <c r="C8" s="131"/>
      <c r="D8" s="82"/>
      <c r="E8" s="83"/>
      <c r="F8" s="82"/>
      <c r="G8" s="84"/>
      <c r="H8" s="84"/>
      <c r="L8" s="77">
        <f>L7</f>
        <v>0</v>
      </c>
      <c r="M8" s="77"/>
      <c r="N8" s="131">
        <v>5</v>
      </c>
      <c r="O8" s="82">
        <v>512100</v>
      </c>
      <c r="P8" s="83">
        <f>P7</f>
        <v>0</v>
      </c>
      <c r="Q8" s="82">
        <f>Q7</f>
        <v>0</v>
      </c>
      <c r="R8" s="81">
        <f>S7</f>
        <v>0</v>
      </c>
      <c r="S8" s="84"/>
    </row>
    <row r="9" spans="2:23" x14ac:dyDescent="0.35">
      <c r="B9" s="131"/>
      <c r="C9" s="131"/>
      <c r="D9" s="82"/>
      <c r="E9" s="83"/>
      <c r="F9" s="82"/>
      <c r="G9" s="84"/>
      <c r="H9" s="84"/>
      <c r="J9" s="75" t="s">
        <v>1</v>
      </c>
      <c r="L9" s="77"/>
      <c r="M9" s="77"/>
      <c r="N9" s="131"/>
      <c r="O9" s="82"/>
      <c r="P9" s="83"/>
      <c r="Q9" s="82"/>
      <c r="R9" s="84"/>
      <c r="S9" s="84"/>
    </row>
    <row r="10" spans="2:23" x14ac:dyDescent="0.35">
      <c r="B10" s="131"/>
      <c r="C10" s="131"/>
      <c r="D10" s="82"/>
      <c r="E10" s="83"/>
      <c r="F10" s="82"/>
      <c r="G10" s="84"/>
      <c r="H10" s="84"/>
      <c r="L10" s="77">
        <f>A10</f>
        <v>0</v>
      </c>
      <c r="M10" s="77"/>
      <c r="N10" s="131">
        <f>C10</f>
        <v>0</v>
      </c>
      <c r="O10" s="78">
        <f>D10</f>
        <v>0</v>
      </c>
      <c r="P10" s="79">
        <f>E10</f>
        <v>0</v>
      </c>
      <c r="Q10" s="79">
        <f>F10</f>
        <v>0</v>
      </c>
      <c r="R10" s="80"/>
      <c r="S10" s="81">
        <f>G10</f>
        <v>0</v>
      </c>
    </row>
    <row r="11" spans="2:23" x14ac:dyDescent="0.35">
      <c r="B11" s="131"/>
      <c r="C11" s="131"/>
      <c r="D11" s="82"/>
      <c r="E11" s="83"/>
      <c r="F11" s="82"/>
      <c r="G11" s="84"/>
      <c r="H11" s="84"/>
      <c r="L11" s="77">
        <f>L10</f>
        <v>0</v>
      </c>
      <c r="M11" s="77"/>
      <c r="N11" s="131">
        <v>5</v>
      </c>
      <c r="O11" s="82">
        <v>512100</v>
      </c>
      <c r="P11" s="83">
        <f>P10</f>
        <v>0</v>
      </c>
      <c r="Q11" s="82">
        <f>Q10</f>
        <v>0</v>
      </c>
      <c r="R11" s="81">
        <f>S10</f>
        <v>0</v>
      </c>
      <c r="S11" s="84"/>
    </row>
    <row r="12" spans="2:23" x14ac:dyDescent="0.35">
      <c r="B12" s="131"/>
      <c r="C12" s="131"/>
      <c r="D12" s="82"/>
      <c r="E12" s="83"/>
      <c r="F12" s="82"/>
      <c r="G12" s="84"/>
      <c r="H12" s="84"/>
      <c r="L12" s="80"/>
      <c r="M12" s="80"/>
      <c r="N12" s="131"/>
      <c r="O12" s="80"/>
      <c r="P12" s="80"/>
      <c r="Q12" s="80"/>
      <c r="R12" s="80"/>
      <c r="S12" s="80"/>
    </row>
    <row r="13" spans="2:23" x14ac:dyDescent="0.35">
      <c r="B13" s="131"/>
      <c r="C13" s="131"/>
      <c r="D13" s="82"/>
      <c r="E13" s="83"/>
      <c r="F13" s="82"/>
      <c r="G13" s="84"/>
      <c r="H13" s="84"/>
      <c r="L13" s="77">
        <f>A13</f>
        <v>0</v>
      </c>
      <c r="M13" s="77"/>
      <c r="N13" s="131">
        <f>C13</f>
        <v>0</v>
      </c>
      <c r="O13" s="78">
        <f>D13</f>
        <v>0</v>
      </c>
      <c r="P13" s="79">
        <f>E13</f>
        <v>0</v>
      </c>
      <c r="Q13" s="79">
        <f>F13</f>
        <v>0</v>
      </c>
      <c r="R13" s="80"/>
      <c r="S13" s="81">
        <f>G13</f>
        <v>0</v>
      </c>
    </row>
    <row r="14" spans="2:23" x14ac:dyDescent="0.35">
      <c r="B14" s="131"/>
      <c r="C14" s="131"/>
      <c r="D14" s="82"/>
      <c r="E14" s="83"/>
      <c r="F14" s="82"/>
      <c r="G14" s="84"/>
      <c r="H14" s="84"/>
      <c r="L14" s="77">
        <f>L13</f>
        <v>0</v>
      </c>
      <c r="M14" s="77"/>
      <c r="N14" s="131">
        <v>5</v>
      </c>
      <c r="O14" s="82">
        <v>512100</v>
      </c>
      <c r="P14" s="83">
        <f>P13</f>
        <v>0</v>
      </c>
      <c r="Q14" s="82">
        <f>Q13</f>
        <v>0</v>
      </c>
      <c r="R14" s="81">
        <f>S13</f>
        <v>0</v>
      </c>
      <c r="S14" s="84"/>
    </row>
    <row r="15" spans="2:23" x14ac:dyDescent="0.35">
      <c r="B15" s="131"/>
      <c r="C15" s="131"/>
      <c r="D15" s="82"/>
      <c r="E15" s="83"/>
      <c r="F15" s="82"/>
      <c r="G15" s="84"/>
      <c r="H15" s="84"/>
      <c r="L15" s="80"/>
      <c r="M15" s="80"/>
      <c r="N15" s="131"/>
      <c r="O15" s="80"/>
      <c r="P15" s="80"/>
      <c r="Q15" s="80"/>
      <c r="R15" s="80"/>
      <c r="S15" s="80"/>
    </row>
    <row r="16" spans="2:23" x14ac:dyDescent="0.35">
      <c r="B16" s="131"/>
      <c r="C16" s="131"/>
      <c r="D16" s="82"/>
      <c r="E16" s="83"/>
      <c r="F16" s="82"/>
      <c r="G16" s="84"/>
      <c r="H16" s="84"/>
      <c r="L16" s="77">
        <f>A16</f>
        <v>0</v>
      </c>
      <c r="M16" s="77"/>
      <c r="N16" s="131">
        <f>C16</f>
        <v>0</v>
      </c>
      <c r="O16" s="78">
        <f>D16</f>
        <v>0</v>
      </c>
      <c r="P16" s="79">
        <f>E16</f>
        <v>0</v>
      </c>
      <c r="Q16" s="79">
        <f>F16</f>
        <v>0</v>
      </c>
      <c r="R16" s="80"/>
      <c r="S16" s="81">
        <f>G16</f>
        <v>0</v>
      </c>
    </row>
    <row r="17" spans="1:19" x14ac:dyDescent="0.35">
      <c r="B17" s="131"/>
      <c r="C17" s="131"/>
      <c r="D17" s="82"/>
      <c r="E17" s="83"/>
      <c r="F17" s="82"/>
      <c r="G17" s="84"/>
      <c r="H17" s="84"/>
      <c r="L17" s="77">
        <f>L16</f>
        <v>0</v>
      </c>
      <c r="M17" s="77"/>
      <c r="N17" s="131">
        <v>5</v>
      </c>
      <c r="O17" s="82">
        <v>512100</v>
      </c>
      <c r="P17" s="83">
        <f>P16</f>
        <v>0</v>
      </c>
      <c r="Q17" s="82">
        <f>Q16</f>
        <v>0</v>
      </c>
      <c r="R17" s="81">
        <f>S16</f>
        <v>0</v>
      </c>
      <c r="S17" s="84"/>
    </row>
    <row r="18" spans="1:19" x14ac:dyDescent="0.35">
      <c r="B18" s="131"/>
      <c r="C18" s="131"/>
      <c r="D18" s="82"/>
      <c r="E18" s="83"/>
      <c r="F18" s="82"/>
      <c r="G18" s="84"/>
      <c r="H18" s="84"/>
      <c r="L18" s="80"/>
      <c r="M18" s="80"/>
      <c r="N18" s="131"/>
      <c r="O18" s="80"/>
      <c r="P18" s="80"/>
      <c r="Q18" s="80"/>
      <c r="R18" s="80"/>
      <c r="S18" s="80"/>
    </row>
    <row r="19" spans="1:19" x14ac:dyDescent="0.35">
      <c r="B19" s="131"/>
      <c r="C19" s="131"/>
      <c r="D19" s="82"/>
      <c r="E19" s="83"/>
      <c r="F19" s="82"/>
      <c r="G19" s="84"/>
      <c r="H19" s="84"/>
      <c r="L19" s="77">
        <f>A19</f>
        <v>0</v>
      </c>
      <c r="M19" s="77"/>
      <c r="N19" s="131">
        <f>C19</f>
        <v>0</v>
      </c>
      <c r="O19" s="78">
        <f>D19</f>
        <v>0</v>
      </c>
      <c r="P19" s="79">
        <f>E19</f>
        <v>0</v>
      </c>
      <c r="Q19" s="79">
        <f>F19</f>
        <v>0</v>
      </c>
      <c r="R19" s="80"/>
      <c r="S19" s="81">
        <f>G19</f>
        <v>0</v>
      </c>
    </row>
    <row r="20" spans="1:19" x14ac:dyDescent="0.35">
      <c r="B20" s="131"/>
      <c r="C20" s="131"/>
      <c r="D20" s="82"/>
      <c r="E20" s="83"/>
      <c r="F20" s="82"/>
      <c r="G20" s="84"/>
      <c r="H20" s="84"/>
      <c r="L20" s="77">
        <f>L19</f>
        <v>0</v>
      </c>
      <c r="M20" s="77"/>
      <c r="N20" s="131">
        <v>5</v>
      </c>
      <c r="O20" s="82">
        <v>512100</v>
      </c>
      <c r="P20" s="83">
        <f>P19</f>
        <v>0</v>
      </c>
      <c r="Q20" s="82">
        <f>Q19</f>
        <v>0</v>
      </c>
      <c r="R20" s="81">
        <f>S19</f>
        <v>0</v>
      </c>
      <c r="S20" s="84"/>
    </row>
    <row r="21" spans="1:19" x14ac:dyDescent="0.35">
      <c r="B21" s="131"/>
      <c r="C21" s="131"/>
      <c r="D21" s="82"/>
      <c r="E21" s="83"/>
      <c r="F21" s="82"/>
      <c r="G21" s="84"/>
      <c r="H21" s="84"/>
      <c r="N21" s="14"/>
    </row>
    <row r="25" spans="1:19" x14ac:dyDescent="0.35">
      <c r="B25" s="5"/>
      <c r="C25" s="5"/>
      <c r="D25" s="10"/>
      <c r="E25" s="7"/>
      <c r="F25" s="6"/>
      <c r="G25" s="9"/>
      <c r="H25" s="8"/>
    </row>
    <row r="26" spans="1:19" x14ac:dyDescent="0.35">
      <c r="B26" s="14"/>
      <c r="C26" s="14"/>
      <c r="D26" s="11"/>
      <c r="E26" s="7"/>
      <c r="F26" s="15"/>
      <c r="G26" s="51">
        <f>SUM(G1:G25)</f>
        <v>0</v>
      </c>
      <c r="H26" s="51">
        <f>SUM(H1:H25)</f>
        <v>0</v>
      </c>
      <c r="I26" s="51" t="s">
        <v>1</v>
      </c>
      <c r="J26" s="85">
        <f>SUM(J1:J25)</f>
        <v>0</v>
      </c>
    </row>
    <row r="28" spans="1:19" s="86" customFormat="1" x14ac:dyDescent="0.35">
      <c r="A28" s="47"/>
      <c r="B28" s="87"/>
      <c r="C28" s="87"/>
      <c r="E28" s="87"/>
      <c r="G28" s="88"/>
      <c r="H28" s="88"/>
    </row>
  </sheetData>
  <phoneticPr fontId="22" type="noConversion"/>
  <pageMargins left="0.11811023622047245" right="0.11811023622047245" top="0.59055118110236227" bottom="0" header="0.31496062992125984" footer="0.31496062992125984"/>
  <pageSetup paperSize="9" orientation="portrait" r:id="rId1"/>
  <headerFooter>
    <oddHeader>&amp;LSCI - VENTES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Taches AF</vt:lpstr>
      <vt:lpstr>Résumé</vt:lpstr>
      <vt:lpstr>Detail personnel</vt:lpstr>
      <vt:lpstr>Compte Subv ASC</vt:lpstr>
      <vt:lpstr>Compte Budget AEP</vt:lpstr>
      <vt:lpstr>Grand Livre</vt:lpstr>
      <vt:lpstr>Banques</vt:lpstr>
      <vt:lpstr>OD</vt:lpstr>
      <vt:lpstr>Ventes</vt:lpstr>
      <vt:lpstr>Achats</vt:lpstr>
      <vt:lpstr>Caisse</vt:lpstr>
      <vt:lpstr>Bilan</vt:lpstr>
      <vt:lpstr>Plan</vt:lpstr>
      <vt:lpstr>Echéancier</vt:lpstr>
      <vt:lpstr>NOMS</vt:lpstr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2023-06-02T21:20:04Z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2022-09-13T00:58:19Z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caaaf935-56fc-4ef6-925f-2b9e1a5ff3b7</vt:lpwstr>
  </property>
  <property fmtid="{D5CDD505-2E9C-101B-9397-08002B2CF9AE}" pid="8" name="MSIP_Label_1ada0a2f-b917-4d51-b0d0-d418a10c8b23_ContentBits">
    <vt:lpwstr>0</vt:lpwstr>
  </property>
</Properties>
</file>